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Pág. 3T 23\Formatos\LDF\"/>
    </mc:Choice>
  </mc:AlternateContent>
  <bookViews>
    <workbookView xWindow="0" yWindow="0" windowWidth="20490" windowHeight="7305"/>
  </bookViews>
  <sheets>
    <sheet name="Formato 6a" sheetId="7" r:id="rId1"/>
    <sheet name="Formato 6b" sheetId="8" r:id="rId2"/>
    <sheet name="Formato 6c" sheetId="9" r:id="rId3"/>
    <sheet name="Formato 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  <definedName name="_xlnm.Print_Titles" localSheetId="0">'Formato 6a'!$2:$8</definedName>
    <definedName name="_xlnm.Print_Titles" localSheetId="1">'Formato 6b'!$2:$8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8" l="1"/>
  <c r="G103" i="8"/>
  <c r="G113" i="8"/>
  <c r="G117" i="8"/>
  <c r="G66" i="8"/>
  <c r="G75" i="9" l="1"/>
  <c r="G74" i="9"/>
  <c r="G73" i="9"/>
  <c r="G72" i="9"/>
  <c r="G70" i="9"/>
  <c r="G69" i="9"/>
  <c r="G68" i="9"/>
  <c r="G67" i="9"/>
  <c r="G66" i="9"/>
  <c r="G65" i="9"/>
  <c r="G64" i="9"/>
  <c r="G63" i="9"/>
  <c r="G62" i="9"/>
  <c r="G60" i="9"/>
  <c r="G59" i="9"/>
  <c r="G58" i="9"/>
  <c r="G57" i="9"/>
  <c r="G56" i="9"/>
  <c r="G55" i="9"/>
  <c r="G54" i="9"/>
  <c r="G52" i="9"/>
  <c r="G51" i="9"/>
  <c r="G50" i="9"/>
  <c r="G49" i="9"/>
  <c r="G48" i="9"/>
  <c r="G47" i="9"/>
  <c r="G46" i="9"/>
  <c r="G45" i="9"/>
  <c r="G41" i="9"/>
  <c r="G40" i="9"/>
  <c r="G39" i="9"/>
  <c r="G38" i="9"/>
  <c r="G36" i="9"/>
  <c r="G35" i="9"/>
  <c r="G34" i="9"/>
  <c r="G33" i="9"/>
  <c r="G32" i="9"/>
  <c r="G31" i="9"/>
  <c r="G30" i="9"/>
  <c r="G29" i="9"/>
  <c r="G28" i="9"/>
  <c r="G26" i="9"/>
  <c r="G25" i="9"/>
  <c r="G24" i="9"/>
  <c r="G23" i="9"/>
  <c r="G22" i="9"/>
  <c r="G21" i="9"/>
  <c r="G20" i="9"/>
  <c r="G18" i="9"/>
  <c r="G17" i="9"/>
  <c r="G16" i="9"/>
  <c r="G15" i="9"/>
  <c r="G14" i="9"/>
  <c r="G13" i="9"/>
  <c r="G12" i="9"/>
  <c r="G11" i="9"/>
  <c r="G119" i="8"/>
  <c r="G118" i="8"/>
  <c r="G116" i="8"/>
  <c r="G115" i="8"/>
  <c r="G114" i="8"/>
  <c r="G112" i="8"/>
  <c r="G111" i="8"/>
  <c r="G110" i="8"/>
  <c r="G108" i="8"/>
  <c r="G107" i="8"/>
  <c r="G106" i="8"/>
  <c r="G105" i="8"/>
  <c r="G104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03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9" i="10"/>
  <c r="E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G37" i="9" s="1"/>
  <c r="F37" i="9"/>
  <c r="C27" i="9"/>
  <c r="D27" i="9"/>
  <c r="E27" i="9"/>
  <c r="F27" i="9"/>
  <c r="G27" i="9"/>
  <c r="C19" i="9"/>
  <c r="D19" i="9"/>
  <c r="E19" i="9"/>
  <c r="F19" i="9"/>
  <c r="G19" i="9"/>
  <c r="C10" i="9"/>
  <c r="D10" i="9"/>
  <c r="G10" i="9" s="1"/>
  <c r="E10" i="9"/>
  <c r="F10" i="9"/>
  <c r="B71" i="9"/>
  <c r="B61" i="9"/>
  <c r="B53" i="9"/>
  <c r="B44" i="9"/>
  <c r="B37" i="9"/>
  <c r="B27" i="9"/>
  <c r="B19" i="9"/>
  <c r="B10" i="9"/>
  <c r="C88" i="8"/>
  <c r="D88" i="8"/>
  <c r="E88" i="8"/>
  <c r="F88" i="8"/>
  <c r="G88" i="8"/>
  <c r="B88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1" i="7" l="1"/>
  <c r="C121" i="8"/>
  <c r="D121" i="8"/>
  <c r="B121" i="8"/>
  <c r="F121" i="8"/>
  <c r="E121" i="8"/>
  <c r="G62" i="7"/>
  <c r="C9" i="9"/>
  <c r="G28" i="7"/>
  <c r="E84" i="7"/>
  <c r="C9" i="7"/>
  <c r="C43" i="9"/>
  <c r="B43" i="9"/>
  <c r="D9" i="9"/>
  <c r="E9" i="9"/>
  <c r="G9" i="9"/>
  <c r="B9" i="9"/>
  <c r="D43" i="9"/>
  <c r="E43" i="9"/>
  <c r="G43" i="9"/>
  <c r="G121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F43" i="9"/>
  <c r="F9" i="9"/>
  <c r="G103" i="7"/>
  <c r="G85" i="7"/>
  <c r="G48" i="7"/>
  <c r="G10" i="7"/>
  <c r="F9" i="7"/>
  <c r="D9" i="7"/>
  <c r="C77" i="9" l="1"/>
  <c r="E77" i="9"/>
  <c r="D77" i="9"/>
  <c r="G77" i="9"/>
  <c r="E159" i="7"/>
  <c r="B159" i="7"/>
  <c r="F159" i="7"/>
  <c r="C159" i="7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<sst xmlns="http://schemas.openxmlformats.org/spreadsheetml/2006/main" count="602" uniqueCount="358">
  <si>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</si>
  <si>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</si>
  <si>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</si>
  <si>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</si>
  <si>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</si>
  <si>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</si>
  <si>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</si>
  <si>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</si>
  <si>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</si>
  <si>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</si>
  <si>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</si>
  <si>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</si>
  <si>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</si>
  <si>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</si>
  <si>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</si>
  <si>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</si>
  <si>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</si>
  <si>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</si>
  <si>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</si>
  <si>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</si>
  <si>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</si>
  <si>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</si>
  <si>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</si>
  <si>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</si>
  <si>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</si>
  <si>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</si>
  <si>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</si>
  <si>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</si>
  <si>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</si>
  <si>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</si>
  <si>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</si>
  <si>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</si>
  <si>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</si>
  <si>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</si>
  <si>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</si>
  <si>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</si>
  <si>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</si>
  <si>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</si>
  <si>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</si>
  <si>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</si>
  <si>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</si>
  <si>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</si>
  <si>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</si>
  <si>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</si>
  <si>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</si>
  <si>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</si>
  <si>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</si>
  <si>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</si>
  <si>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</si>
  <si>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</si>
  <si>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</si>
  <si>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</si>
  <si>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</si>
  <si>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</si>
  <si>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</si>
  <si>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</si>
  <si>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</si>
  <si>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</si>
  <si>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</si>
  <si>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</si>
  <si>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</si>
  <si>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</si>
  <si>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</si>
  <si>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</si>
  <si>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</si>
  <si>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</si>
  <si>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</si>
  <si>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</si>
  <si>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</si>
  <si>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</si>
  <si>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</si>
  <si>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</si>
  <si>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</si>
  <si>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</si>
  <si>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</si>
  <si>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</si>
  <si>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</si>
  <si>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</si>
  <si>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</si>
  <si>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</si>
  <si>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</si>
  <si>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</si>
  <si>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</si>
  <si>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</si>
  <si>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</si>
  <si>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</si>
  <si>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</si>
  <si>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</si>
  <si>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</si>
  <si>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</si>
  <si>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</si>
  <si>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</si>
  <si>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</si>
  <si>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</si>
  <si>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</si>
  <si>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</si>
  <si>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</si>
  <si>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</si>
  <si>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</si>
  <si>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</si>
  <si>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</si>
  <si>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</si>
  <si>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</si>
  <si>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</si>
  <si>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</si>
  <si>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</si>
  <si>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</si>
  <si>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</si>
  <si>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</si>
  <si>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</si>
  <si>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</si>
  <si>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</si>
  <si>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</si>
  <si>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</si>
  <si>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</si>
  <si>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</si>
  <si>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</si>
  <si>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</si>
  <si>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</si>
  <si>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</si>
  <si>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</si>
  <si>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</si>
  <si>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</si>
  <si>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</si>
  <si>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</si>
  <si>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</si>
  <si>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</si>
  <si>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</si>
  <si>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</si>
  <si>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</si>
  <si>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</si>
  <si>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</si>
  <si>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</si>
  <si>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</si>
  <si>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</si>
  <si>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</si>
  <si>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</si>
  <si>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</si>
  <si>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</si>
  <si>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</si>
  <si>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</si>
  <si>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</si>
  <si>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</si>
  <si>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</si>
  <si>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</si>
  <si>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</si>
  <si>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</si>
  <si>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</si>
  <si>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</si>
  <si>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</si>
  <si>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</si>
  <si>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</si>
  <si>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</si>
  <si>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</si>
  <si>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</si>
  <si>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</si>
  <si>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</si>
  <si>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</si>
  <si>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</si>
  <si>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</si>
  <si>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</si>
  <si>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</si>
  <si>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</si>
  <si>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</si>
  <si>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</si>
  <si>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</si>
  <si>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</si>
  <si>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</si>
  <si>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</si>
  <si>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</si>
  <si>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</si>
  <si>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</si>
  <si>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</si>
  <si>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</si>
  <si>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</si>
  <si>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</si>
  <si>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</si>
  <si>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</si>
  <si>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</si>
  <si>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</si>
  <si>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</si>
  <si>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</si>
  <si>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</si>
  <si>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</si>
  <si>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</si>
  <si>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</si>
  <si>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</si>
  <si>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</si>
  <si>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</si>
  <si>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</si>
  <si>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</si>
  <si>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</si>
  <si>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</si>
  <si>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</si>
  <si>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</si>
  <si>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</si>
  <si>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</si>
  <si>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</si>
  <si>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</si>
  <si>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</si>
  <si>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</si>
  <si>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</si>
  <si>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</si>
  <si>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</si>
  <si>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</si>
  <si>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</si>
  <si>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</si>
  <si>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</si>
  <si>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</si>
  <si>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</si>
  <si>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</si>
  <si>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</si>
  <si>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</si>
  <si>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</si>
  <si>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</si>
  <si>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</si>
  <si>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</si>
  <si>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</si>
  <si>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</si>
  <si>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</si>
  <si>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</si>
  <si>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</si>
  <si>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</si>
  <si>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</si>
  <si>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</si>
  <si>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</si>
  <si>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</si>
  <si>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</si>
  <si>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</si>
  <si>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</si>
  <si>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</si>
  <si>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</si>
  <si>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</si>
  <si>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</si>
  <si>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</si>
  <si>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</si>
  <si>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</si>
  <si>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</si>
  <si>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</si>
  <si>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</si>
  <si>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</si>
  <si>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</si>
  <si>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</si>
  <si>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</si>
  <si>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</si>
  <si>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</si>
  <si>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</si>
  <si>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</si>
  <si>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</si>
  <si>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</si>
  <si>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</si>
  <si>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</si>
  <si>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</si>
  <si>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</si>
  <si>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</si>
  <si>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</si>
  <si>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</si>
  <si>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</si>
  <si>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</si>
  <si>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</si>
  <si>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</si>
  <si>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</si>
  <si>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</si>
  <si>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</si>
  <si>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</si>
  <si>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</si>
  <si>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</si>
  <si>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</si>
  <si>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</si>
  <si>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</si>
  <si>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</si>
  <si>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</si>
  <si>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</si>
  <si>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</si>
  <si>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</si>
  <si>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</si>
  <si>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</si>
  <si>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</si>
  <si>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</si>
  <si>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</si>
  <si>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</si>
  <si>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</si>
  <si>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</si>
  <si>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</si>
  <si>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</si>
  <si>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</si>
  <si>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</si>
  <si>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</si>
  <si>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</si>
  <si>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</si>
  <si>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</si>
  <si>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</si>
  <si>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</si>
  <si>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</si>
  <si>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</si>
  <si>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</si>
  <si>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</si>
  <si>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</si>
  <si>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</si>
  <si>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</si>
  <si>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</si>
  <si>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</si>
  <si>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</si>
  <si>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</si>
  <si>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</si>
  <si>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</si>
  <si>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</si>
  <si>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</si>
  <si>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</si>
  <si>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</si>
  <si>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</si>
  <si>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</si>
  <si>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</si>
  <si>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</si>
  <si>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</si>
  <si>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</si>
  <si>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</si>
  <si>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</si>
  <si>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</si>
  <si>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</si>
  <si>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</si>
  <si>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</si>
  <si>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</si>
  <si>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</si>
  <si>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</si>
  <si>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</si>
  <si>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</si>
  <si>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</si>
  <si>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</si>
  <si>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</si>
  <si>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</si>
  <si>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</si>
  <si>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</si>
  <si>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</si>
  <si>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</si>
  <si>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</si>
  <si>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</si>
  <si>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</si>
  <si>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</si>
  <si>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</si>
  <si>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</si>
  <si>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</si>
  <si>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</si>
  <si>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</si>
  <si>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</si>
  <si>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</si>
  <si>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</si>
  <si>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</si>
  <si>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</si>
  <si>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</si>
  <si>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</si>
  <si>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3010 Deuda Pública Municipal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</si>
  <si>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</si>
  <si>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</si>
  <si>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</si>
  <si>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</si>
  <si>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Del 1 de Enero al 30 de Septiembre de 2023 (b)</t>
  </si>
  <si>
    <t>3610 Dirección General de Parques y Espacios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</si>
</sst>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.00_ ;\-#,##0.00\ 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0" fillId="0" borderId="0" xfId="1" applyFont="1"/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0" fillId="0" borderId="8" xfId="0" applyNumberForma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10" xfId="0" applyFont="1" applyBorder="1"/>
    <xf numFmtId="165" fontId="16" fillId="0" borderId="5" xfId="4" applyNumberFormat="1" applyFont="1" applyBorder="1" applyAlignment="1" applyProtection="1">
      <alignment horizontal="center" vertical="top" wrapText="1"/>
      <protection locked="0"/>
    </xf>
    <xf numFmtId="165" fontId="16" fillId="0" borderId="0" xfId="4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center"/>
    </xf>
    <xf numFmtId="43" fontId="0" fillId="0" borderId="0" xfId="1" applyFont="1" applyBorder="1"/>
    <xf numFmtId="166" fontId="0" fillId="0" borderId="0" xfId="1" applyNumberFormat="1" applyFont="1"/>
    <xf numFmtId="3" fontId="2" fillId="0" borderId="8" xfId="1" applyNumberFormat="1" applyFont="1" applyBorder="1" applyAlignment="1" applyProtection="1">
      <alignment horizontal="right" vertical="center"/>
      <protection locked="0"/>
    </xf>
    <xf numFmtId="3" fontId="0" fillId="0" borderId="14" xfId="1" applyNumberFormat="1" applyFont="1" applyBorder="1" applyAlignment="1" applyProtection="1">
      <alignment horizontal="right" vertical="top"/>
      <protection locked="0"/>
    </xf>
    <xf numFmtId="3" fontId="0" fillId="0" borderId="8" xfId="1" applyNumberFormat="1" applyFont="1" applyBorder="1" applyAlignment="1" applyProtection="1">
      <alignment horizontal="right" vertical="center"/>
      <protection locked="0"/>
    </xf>
    <xf numFmtId="3" fontId="0" fillId="0" borderId="8" xfId="1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91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09" t="s">
        <v>19</v>
      </c>
      <c r="B1" s="101"/>
      <c r="C1" s="101"/>
      <c r="D1" s="101"/>
      <c r="E1" s="101"/>
      <c r="F1" s="101"/>
      <c r="G1" s="102"/>
    </row>
    <row r="2" spans="1:7" x14ac:dyDescent="0.25">
      <c r="A2" s="64" t="s">
        <v>274</v>
      </c>
      <c r="B2" s="64"/>
      <c r="C2" s="64"/>
      <c r="D2" s="64"/>
      <c r="E2" s="64"/>
      <c r="F2" s="64"/>
      <c r="G2" s="64"/>
    </row>
    <row r="3" spans="1:7" x14ac:dyDescent="0.25">
      <c r="A3" s="65" t="s">
        <v>20</v>
      </c>
      <c r="B3" s="65"/>
      <c r="C3" s="65"/>
      <c r="D3" s="65"/>
      <c r="E3" s="65"/>
      <c r="F3" s="65"/>
      <c r="G3" s="65"/>
    </row>
    <row r="4" spans="1:7" x14ac:dyDescent="0.25">
      <c r="A4" s="65" t="s">
        <v>21</v>
      </c>
      <c r="B4" s="65"/>
      <c r="C4" s="65"/>
      <c r="D4" s="65"/>
      <c r="E4" s="65"/>
      <c r="F4" s="65"/>
      <c r="G4" s="65"/>
    </row>
    <row r="5" spans="1:7" x14ac:dyDescent="0.25">
      <c r="A5" s="65" t="s">
        <v>356</v>
      </c>
      <c r="B5" s="65"/>
      <c r="C5" s="65"/>
      <c r="D5" s="65"/>
      <c r="E5" s="65"/>
      <c r="F5" s="65"/>
      <c r="G5" s="65"/>
    </row>
    <row r="6" spans="1:7" x14ac:dyDescent="0.25">
      <c r="A6" s="66" t="s">
        <v>0</v>
      </c>
      <c r="B6" s="66"/>
      <c r="C6" s="66"/>
      <c r="D6" s="66"/>
      <c r="E6" s="66"/>
      <c r="F6" s="66"/>
      <c r="G6" s="66"/>
    </row>
    <row r="7" spans="1:7" x14ac:dyDescent="0.25">
      <c r="A7" s="107" t="s">
        <v>1</v>
      </c>
      <c r="B7" s="107" t="s">
        <v>22</v>
      </c>
      <c r="C7" s="107"/>
      <c r="D7" s="107"/>
      <c r="E7" s="107"/>
      <c r="F7" s="107"/>
      <c r="G7" s="108" t="s">
        <v>23</v>
      </c>
    </row>
    <row r="8" spans="1:7" ht="30" x14ac:dyDescent="0.25">
      <c r="A8" s="107"/>
      <c r="B8" s="2" t="s">
        <v>24</v>
      </c>
      <c r="C8" s="2" t="s">
        <v>25</v>
      </c>
      <c r="D8" s="2" t="s">
        <v>26</v>
      </c>
      <c r="E8" s="2" t="s">
        <v>3</v>
      </c>
      <c r="F8" s="2" t="s">
        <v>27</v>
      </c>
      <c r="G8" s="107"/>
    </row>
    <row r="9" spans="1:7" x14ac:dyDescent="0.25">
      <c r="A9" s="6" t="s">
        <v>28</v>
      </c>
      <c r="B9" s="86">
        <f t="shared" ref="B9:G9" si="0">SUM(B10,B18,B28,B38,B48,B58,B62,B71,B75)</f>
        <v>6026642879.5900002</v>
      </c>
      <c r="C9" s="86">
        <f t="shared" si="0"/>
        <v>2949926904.8099999</v>
      </c>
      <c r="D9" s="86">
        <f t="shared" si="0"/>
        <v>8976569783.8999977</v>
      </c>
      <c r="E9" s="86">
        <f t="shared" si="0"/>
        <v>4376138988.4799995</v>
      </c>
      <c r="F9" s="86">
        <f t="shared" si="0"/>
        <v>4280607724.6700001</v>
      </c>
      <c r="G9" s="86">
        <f t="shared" si="0"/>
        <v>4600430795.4200001</v>
      </c>
    </row>
    <row r="10" spans="1:7" x14ac:dyDescent="0.25">
      <c r="A10" s="45" t="s">
        <v>29</v>
      </c>
      <c r="B10" s="86">
        <f t="shared" ref="B10:G10" si="1">SUM(B11:B17)</f>
        <v>2718942273.3800001</v>
      </c>
      <c r="C10" s="86">
        <f t="shared" si="1"/>
        <v>40887707.600000054</v>
      </c>
      <c r="D10" s="86">
        <f t="shared" si="1"/>
        <v>2759829980.6799998</v>
      </c>
      <c r="E10" s="86">
        <f t="shared" si="1"/>
        <v>1779748718.8299999</v>
      </c>
      <c r="F10" s="86">
        <f t="shared" si="1"/>
        <v>1764558388.5700002</v>
      </c>
      <c r="G10" s="86">
        <f t="shared" si="1"/>
        <v>980081261.85000002</v>
      </c>
    </row>
    <row r="11" spans="1:7" x14ac:dyDescent="0.25">
      <c r="A11" s="46" t="s">
        <v>30</v>
      </c>
      <c r="B11" s="85">
        <v>1418608953.4300001</v>
      </c>
      <c r="C11" s="85">
        <v>-225863258.38</v>
      </c>
      <c r="D11" s="85">
        <v>1192745695.05</v>
      </c>
      <c r="E11" s="85">
        <v>900444971.25</v>
      </c>
      <c r="F11" s="85">
        <v>900066394.50999999</v>
      </c>
      <c r="G11" s="85">
        <f>D11-E11</f>
        <v>292300723.79999995</v>
      </c>
    </row>
    <row r="12" spans="1:7" x14ac:dyDescent="0.25">
      <c r="A12" s="46" t="s">
        <v>31</v>
      </c>
      <c r="B12" s="85">
        <v>21000000</v>
      </c>
      <c r="C12" s="85">
        <v>18361770.300000001</v>
      </c>
      <c r="D12" s="85">
        <v>39361770.299999997</v>
      </c>
      <c r="E12" s="85">
        <v>30444295.829999998</v>
      </c>
      <c r="F12" s="85">
        <v>30444295.530000001</v>
      </c>
      <c r="G12" s="85">
        <f t="shared" ref="G12:G17" si="2">D12-E12</f>
        <v>8917474.4699999988</v>
      </c>
    </row>
    <row r="13" spans="1:7" x14ac:dyDescent="0.25">
      <c r="A13" s="46" t="s">
        <v>32</v>
      </c>
      <c r="B13" s="85">
        <v>298859457.18000001</v>
      </c>
      <c r="C13" s="85">
        <v>-1070750.8899999999</v>
      </c>
      <c r="D13" s="85">
        <v>297788706.29000002</v>
      </c>
      <c r="E13" s="85">
        <v>78148374.189999998</v>
      </c>
      <c r="F13" s="85">
        <v>77313847.680000007</v>
      </c>
      <c r="G13" s="85">
        <f t="shared" si="2"/>
        <v>219640332.10000002</v>
      </c>
    </row>
    <row r="14" spans="1:7" x14ac:dyDescent="0.25">
      <c r="A14" s="46" t="s">
        <v>33</v>
      </c>
      <c r="B14" s="85">
        <v>216874226.52000001</v>
      </c>
      <c r="C14" s="85">
        <v>116948401.04000001</v>
      </c>
      <c r="D14" s="85">
        <v>333822627.45999998</v>
      </c>
      <c r="E14" s="85">
        <v>158461439.66</v>
      </c>
      <c r="F14" s="85">
        <v>151557114.46000001</v>
      </c>
      <c r="G14" s="85">
        <f t="shared" si="2"/>
        <v>175361187.79999998</v>
      </c>
    </row>
    <row r="15" spans="1:7" x14ac:dyDescent="0.25">
      <c r="A15" s="46" t="s">
        <v>34</v>
      </c>
      <c r="B15" s="85">
        <v>745082696.45000005</v>
      </c>
      <c r="C15" s="85">
        <v>151028485.33000001</v>
      </c>
      <c r="D15" s="85">
        <v>896111181.58000004</v>
      </c>
      <c r="E15" s="85">
        <v>612249637.89999998</v>
      </c>
      <c r="F15" s="85">
        <v>605176736.38999999</v>
      </c>
      <c r="G15" s="85">
        <f t="shared" si="2"/>
        <v>283861543.68000007</v>
      </c>
    </row>
    <row r="16" spans="1:7" x14ac:dyDescent="0.25">
      <c r="A16" s="46" t="s">
        <v>35</v>
      </c>
      <c r="B16" s="85">
        <v>18516939.800000001</v>
      </c>
      <c r="C16" s="85">
        <v>-18516939.800000001</v>
      </c>
      <c r="D16" s="85">
        <v>0</v>
      </c>
      <c r="E16" s="85">
        <v>0</v>
      </c>
      <c r="F16" s="85">
        <v>0</v>
      </c>
      <c r="G16" s="85">
        <f t="shared" si="2"/>
        <v>0</v>
      </c>
    </row>
    <row r="17" spans="1:7" x14ac:dyDescent="0.25">
      <c r="A17" s="46" t="s">
        <v>36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f t="shared" si="2"/>
        <v>0</v>
      </c>
    </row>
    <row r="18" spans="1:7" x14ac:dyDescent="0.25">
      <c r="A18" s="45" t="s">
        <v>37</v>
      </c>
      <c r="B18" s="86">
        <f t="shared" ref="B18:G18" si="3">SUM(B19:B27)</f>
        <v>381037459.62</v>
      </c>
      <c r="C18" s="86">
        <f t="shared" si="3"/>
        <v>88050793.949999988</v>
      </c>
      <c r="D18" s="86">
        <f t="shared" si="3"/>
        <v>469088253.37</v>
      </c>
      <c r="E18" s="86">
        <f t="shared" si="3"/>
        <v>231288011.19999999</v>
      </c>
      <c r="F18" s="86">
        <f t="shared" si="3"/>
        <v>213066704.09</v>
      </c>
      <c r="G18" s="86">
        <f t="shared" si="3"/>
        <v>237800242.16999999</v>
      </c>
    </row>
    <row r="19" spans="1:7" x14ac:dyDescent="0.25">
      <c r="A19" s="46" t="s">
        <v>38</v>
      </c>
      <c r="B19" s="85">
        <v>15922368.130000001</v>
      </c>
      <c r="C19" s="85">
        <v>2449507.0499999998</v>
      </c>
      <c r="D19" s="85">
        <v>18371875.18</v>
      </c>
      <c r="E19" s="85">
        <v>7934628.8600000003</v>
      </c>
      <c r="F19" s="85">
        <v>7757379.6299999999</v>
      </c>
      <c r="G19" s="85">
        <f>D19-E19</f>
        <v>10437246.32</v>
      </c>
    </row>
    <row r="20" spans="1:7" x14ac:dyDescent="0.25">
      <c r="A20" s="46" t="s">
        <v>39</v>
      </c>
      <c r="B20" s="85">
        <v>23691617.469999999</v>
      </c>
      <c r="C20" s="85">
        <v>4215398.63</v>
      </c>
      <c r="D20" s="85">
        <v>27907016.100000001</v>
      </c>
      <c r="E20" s="85">
        <v>11378852.02</v>
      </c>
      <c r="F20" s="85">
        <v>11139232.390000001</v>
      </c>
      <c r="G20" s="85">
        <f t="shared" ref="G20:G27" si="4">D20-E20</f>
        <v>16528164.080000002</v>
      </c>
    </row>
    <row r="21" spans="1:7" x14ac:dyDescent="0.25">
      <c r="A21" s="46" t="s">
        <v>40</v>
      </c>
      <c r="B21" s="85">
        <v>1204780</v>
      </c>
      <c r="C21" s="85">
        <v>773057.41</v>
      </c>
      <c r="D21" s="85">
        <v>1977837.41</v>
      </c>
      <c r="E21" s="85">
        <v>166902</v>
      </c>
      <c r="F21" s="85">
        <v>166902</v>
      </c>
      <c r="G21" s="85">
        <f t="shared" si="4"/>
        <v>1810935.41</v>
      </c>
    </row>
    <row r="22" spans="1:7" x14ac:dyDescent="0.25">
      <c r="A22" s="46" t="s">
        <v>41</v>
      </c>
      <c r="B22" s="85">
        <v>28407126.09</v>
      </c>
      <c r="C22" s="85">
        <v>11972585.93</v>
      </c>
      <c r="D22" s="85">
        <v>40379712.020000003</v>
      </c>
      <c r="E22" s="85">
        <v>18549900.629999999</v>
      </c>
      <c r="F22" s="85">
        <v>16021732.17</v>
      </c>
      <c r="G22" s="85">
        <f t="shared" si="4"/>
        <v>21829811.390000004</v>
      </c>
    </row>
    <row r="23" spans="1:7" x14ac:dyDescent="0.25">
      <c r="A23" s="46" t="s">
        <v>42</v>
      </c>
      <c r="B23" s="85">
        <v>15527396.880000001</v>
      </c>
      <c r="C23" s="85">
        <v>456085.1</v>
      </c>
      <c r="D23" s="85">
        <v>15983481.779999999</v>
      </c>
      <c r="E23" s="85">
        <v>10634631.1</v>
      </c>
      <c r="F23" s="85">
        <v>10532252.43</v>
      </c>
      <c r="G23" s="85">
        <f t="shared" si="4"/>
        <v>5348850.68</v>
      </c>
    </row>
    <row r="24" spans="1:7" x14ac:dyDescent="0.25">
      <c r="A24" s="46" t="s">
        <v>43</v>
      </c>
      <c r="B24" s="85">
        <v>184948138.16999999</v>
      </c>
      <c r="C24" s="85">
        <v>63089005.850000001</v>
      </c>
      <c r="D24" s="85">
        <v>248037144.02000001</v>
      </c>
      <c r="E24" s="85">
        <v>118674970.79000001</v>
      </c>
      <c r="F24" s="85">
        <v>113360888.03</v>
      </c>
      <c r="G24" s="85">
        <f t="shared" si="4"/>
        <v>129362173.23</v>
      </c>
    </row>
    <row r="25" spans="1:7" x14ac:dyDescent="0.25">
      <c r="A25" s="46" t="s">
        <v>44</v>
      </c>
      <c r="B25" s="85">
        <v>52213518.310000002</v>
      </c>
      <c r="C25" s="85">
        <v>24800500.109999999</v>
      </c>
      <c r="D25" s="85">
        <v>77014018.420000002</v>
      </c>
      <c r="E25" s="85">
        <v>43449078.340000004</v>
      </c>
      <c r="F25" s="85">
        <v>33759879.689999998</v>
      </c>
      <c r="G25" s="85">
        <f t="shared" si="4"/>
        <v>33564940.079999998</v>
      </c>
    </row>
    <row r="26" spans="1:7" x14ac:dyDescent="0.25">
      <c r="A26" s="46" t="s">
        <v>45</v>
      </c>
      <c r="B26" s="85">
        <v>10376710.800000001</v>
      </c>
      <c r="C26" s="85">
        <v>221397.6</v>
      </c>
      <c r="D26" s="85">
        <v>10598108.4</v>
      </c>
      <c r="E26" s="85">
        <v>1006466.7</v>
      </c>
      <c r="F26" s="85">
        <v>983626.71</v>
      </c>
      <c r="G26" s="85">
        <f t="shared" si="4"/>
        <v>9591641.7000000011</v>
      </c>
    </row>
    <row r="27" spans="1:7" x14ac:dyDescent="0.25">
      <c r="A27" s="46" t="s">
        <v>46</v>
      </c>
      <c r="B27" s="85">
        <v>48745803.770000003</v>
      </c>
      <c r="C27" s="85">
        <v>-19926743.73</v>
      </c>
      <c r="D27" s="85">
        <v>28819060.039999999</v>
      </c>
      <c r="E27" s="85">
        <v>19492580.760000002</v>
      </c>
      <c r="F27" s="85">
        <v>19344811.039999999</v>
      </c>
      <c r="G27" s="85">
        <f t="shared" si="4"/>
        <v>9326479.2799999975</v>
      </c>
    </row>
    <row r="28" spans="1:7" x14ac:dyDescent="0.25">
      <c r="A28" s="45" t="s">
        <v>47</v>
      </c>
      <c r="B28" s="86">
        <f t="shared" ref="B28:G28" si="5">SUM(B29:B37)</f>
        <v>808281146.16999996</v>
      </c>
      <c r="C28" s="86">
        <f t="shared" si="5"/>
        <v>493548235.93000001</v>
      </c>
      <c r="D28" s="86">
        <f t="shared" si="5"/>
        <v>1301829382.0999999</v>
      </c>
      <c r="E28" s="86">
        <f t="shared" si="5"/>
        <v>789239139.20999992</v>
      </c>
      <c r="F28" s="86">
        <f t="shared" si="5"/>
        <v>782992774.80999994</v>
      </c>
      <c r="G28" s="86">
        <f t="shared" si="5"/>
        <v>512590242.89000005</v>
      </c>
    </row>
    <row r="29" spans="1:7" x14ac:dyDescent="0.25">
      <c r="A29" s="46" t="s">
        <v>48</v>
      </c>
      <c r="B29" s="85">
        <v>58748985.609999999</v>
      </c>
      <c r="C29" s="85">
        <v>237398188.03999999</v>
      </c>
      <c r="D29" s="85">
        <v>296147173.64999998</v>
      </c>
      <c r="E29" s="85">
        <v>191130522.13999999</v>
      </c>
      <c r="F29" s="85">
        <v>191128073.06</v>
      </c>
      <c r="G29" s="85">
        <f>D29-E29</f>
        <v>105016651.50999999</v>
      </c>
    </row>
    <row r="30" spans="1:7" x14ac:dyDescent="0.25">
      <c r="A30" s="46" t="s">
        <v>49</v>
      </c>
      <c r="B30" s="85">
        <v>97831672.5</v>
      </c>
      <c r="C30" s="85">
        <v>10173402.92</v>
      </c>
      <c r="D30" s="85">
        <v>108005075.42</v>
      </c>
      <c r="E30" s="85">
        <v>59767831.869999997</v>
      </c>
      <c r="F30" s="85">
        <v>58894924.399999999</v>
      </c>
      <c r="G30" s="85">
        <f t="shared" ref="G30:G37" si="6">D30-E30</f>
        <v>48237243.550000004</v>
      </c>
    </row>
    <row r="31" spans="1:7" x14ac:dyDescent="0.25">
      <c r="A31" s="46" t="s">
        <v>50</v>
      </c>
      <c r="B31" s="85">
        <v>134759387.75999999</v>
      </c>
      <c r="C31" s="85">
        <v>35304757.859999999</v>
      </c>
      <c r="D31" s="85">
        <v>170064145.62</v>
      </c>
      <c r="E31" s="85">
        <v>82675841.099999994</v>
      </c>
      <c r="F31" s="85">
        <v>81688922.319999993</v>
      </c>
      <c r="G31" s="85">
        <f t="shared" si="6"/>
        <v>87388304.520000011</v>
      </c>
    </row>
    <row r="32" spans="1:7" x14ac:dyDescent="0.25">
      <c r="A32" s="46" t="s">
        <v>51</v>
      </c>
      <c r="B32" s="85">
        <v>47594920.659999996</v>
      </c>
      <c r="C32" s="85">
        <v>-1884137.78</v>
      </c>
      <c r="D32" s="85">
        <v>45710782.880000003</v>
      </c>
      <c r="E32" s="85">
        <v>39299064.009999998</v>
      </c>
      <c r="F32" s="85">
        <v>39299064.009999998</v>
      </c>
      <c r="G32" s="85">
        <f t="shared" si="6"/>
        <v>6411718.8700000048</v>
      </c>
    </row>
    <row r="33" spans="1:7" ht="14.45" customHeight="1" x14ac:dyDescent="0.25">
      <c r="A33" s="46" t="s">
        <v>52</v>
      </c>
      <c r="B33" s="85">
        <v>230458485.72</v>
      </c>
      <c r="C33" s="85">
        <v>154867133.88999999</v>
      </c>
      <c r="D33" s="85">
        <v>385325619.61000001</v>
      </c>
      <c r="E33" s="85">
        <v>232807236.44999999</v>
      </c>
      <c r="F33" s="85">
        <v>230677686.47999999</v>
      </c>
      <c r="G33" s="85">
        <f t="shared" si="6"/>
        <v>152518383.16000003</v>
      </c>
    </row>
    <row r="34" spans="1:7" ht="14.45" customHeight="1" x14ac:dyDescent="0.25">
      <c r="A34" s="46" t="s">
        <v>53</v>
      </c>
      <c r="B34" s="85">
        <v>93414926.840000004</v>
      </c>
      <c r="C34" s="85">
        <v>14153681.609999999</v>
      </c>
      <c r="D34" s="85">
        <v>107568608.45</v>
      </c>
      <c r="E34" s="85">
        <v>78479990.209999993</v>
      </c>
      <c r="F34" s="85">
        <v>78424394.739999995</v>
      </c>
      <c r="G34" s="85">
        <f t="shared" si="6"/>
        <v>29088618.24000001</v>
      </c>
    </row>
    <row r="35" spans="1:7" ht="14.45" customHeight="1" x14ac:dyDescent="0.25">
      <c r="A35" s="46" t="s">
        <v>54</v>
      </c>
      <c r="B35" s="85">
        <v>5372460.4000000004</v>
      </c>
      <c r="C35" s="85">
        <v>-597735.86</v>
      </c>
      <c r="D35" s="85">
        <v>4774724.54</v>
      </c>
      <c r="E35" s="85">
        <v>1638649.53</v>
      </c>
      <c r="F35" s="85">
        <v>1609669.83</v>
      </c>
      <c r="G35" s="85">
        <f t="shared" si="6"/>
        <v>3136075.01</v>
      </c>
    </row>
    <row r="36" spans="1:7" ht="14.45" customHeight="1" x14ac:dyDescent="0.25">
      <c r="A36" s="46" t="s">
        <v>55</v>
      </c>
      <c r="B36" s="85">
        <v>58723524.039999999</v>
      </c>
      <c r="C36" s="85">
        <v>28989434.329999998</v>
      </c>
      <c r="D36" s="85">
        <v>87712958.370000005</v>
      </c>
      <c r="E36" s="85">
        <v>41616793.280000001</v>
      </c>
      <c r="F36" s="85">
        <v>39580297.280000001</v>
      </c>
      <c r="G36" s="85">
        <f t="shared" si="6"/>
        <v>46096165.090000004</v>
      </c>
    </row>
    <row r="37" spans="1:7" ht="14.45" customHeight="1" x14ac:dyDescent="0.25">
      <c r="A37" s="46" t="s">
        <v>56</v>
      </c>
      <c r="B37" s="85">
        <v>81376782.640000001</v>
      </c>
      <c r="C37" s="85">
        <v>15143510.92</v>
      </c>
      <c r="D37" s="85">
        <v>96520293.560000002</v>
      </c>
      <c r="E37" s="85">
        <v>61823210.619999997</v>
      </c>
      <c r="F37" s="85">
        <v>61689742.689999998</v>
      </c>
      <c r="G37" s="85">
        <f t="shared" si="6"/>
        <v>34697082.940000005</v>
      </c>
    </row>
    <row r="38" spans="1:7" x14ac:dyDescent="0.25">
      <c r="A38" s="45" t="s">
        <v>57</v>
      </c>
      <c r="B38" s="86">
        <f t="shared" ref="B38:G38" si="7">SUM(B39:B47)</f>
        <v>938620025.76999998</v>
      </c>
      <c r="C38" s="86">
        <f t="shared" si="7"/>
        <v>400296274.18000001</v>
      </c>
      <c r="D38" s="86">
        <f t="shared" si="7"/>
        <v>1338916299.95</v>
      </c>
      <c r="E38" s="86">
        <f t="shared" si="7"/>
        <v>994044189.67999995</v>
      </c>
      <c r="F38" s="86">
        <f t="shared" si="7"/>
        <v>945177471.67999995</v>
      </c>
      <c r="G38" s="86">
        <f t="shared" si="7"/>
        <v>344872110.27000004</v>
      </c>
    </row>
    <row r="39" spans="1:7" x14ac:dyDescent="0.25">
      <c r="A39" s="46" t="s">
        <v>58</v>
      </c>
      <c r="B39" s="85">
        <v>0</v>
      </c>
      <c r="C39" s="85">
        <v>1706520</v>
      </c>
      <c r="D39" s="85">
        <v>1706520</v>
      </c>
      <c r="E39" s="85">
        <v>1706520</v>
      </c>
      <c r="F39" s="85">
        <v>1706520</v>
      </c>
      <c r="G39" s="85">
        <f>D39-E39</f>
        <v>0</v>
      </c>
    </row>
    <row r="40" spans="1:7" x14ac:dyDescent="0.25">
      <c r="A40" s="46" t="s">
        <v>59</v>
      </c>
      <c r="B40" s="85">
        <v>714711332.34000003</v>
      </c>
      <c r="C40" s="85">
        <v>143970559.5</v>
      </c>
      <c r="D40" s="85">
        <v>858681891.84000003</v>
      </c>
      <c r="E40" s="85">
        <v>725230571.63999999</v>
      </c>
      <c r="F40" s="85">
        <v>680484861.40999997</v>
      </c>
      <c r="G40" s="85">
        <f t="shared" ref="G40:G47" si="8">D40-E40</f>
        <v>133451320.20000005</v>
      </c>
    </row>
    <row r="41" spans="1:7" x14ac:dyDescent="0.25">
      <c r="A41" s="46" t="s">
        <v>60</v>
      </c>
      <c r="B41" s="85">
        <v>101290000</v>
      </c>
      <c r="C41" s="85">
        <v>46145593.200000003</v>
      </c>
      <c r="D41" s="85">
        <v>147435593.19999999</v>
      </c>
      <c r="E41" s="85">
        <v>63339283.789999999</v>
      </c>
      <c r="F41" s="85">
        <v>62667453.649999999</v>
      </c>
      <c r="G41" s="85">
        <f t="shared" si="8"/>
        <v>84096309.409999996</v>
      </c>
    </row>
    <row r="42" spans="1:7" x14ac:dyDescent="0.25">
      <c r="A42" s="46" t="s">
        <v>61</v>
      </c>
      <c r="B42" s="85">
        <v>121216468</v>
      </c>
      <c r="C42" s="85">
        <v>111204665.98</v>
      </c>
      <c r="D42" s="85">
        <v>232421133.97999999</v>
      </c>
      <c r="E42" s="85">
        <v>105436058.55</v>
      </c>
      <c r="F42" s="85">
        <v>101986880.92</v>
      </c>
      <c r="G42" s="85">
        <f t="shared" si="8"/>
        <v>126985075.42999999</v>
      </c>
    </row>
    <row r="43" spans="1:7" x14ac:dyDescent="0.25">
      <c r="A43" s="46" t="s">
        <v>62</v>
      </c>
      <c r="B43" s="85">
        <v>1342225.43</v>
      </c>
      <c r="C43" s="85">
        <v>0</v>
      </c>
      <c r="D43" s="85">
        <v>1342225.43</v>
      </c>
      <c r="E43" s="85">
        <v>1036411.2</v>
      </c>
      <c r="F43" s="85">
        <v>1036411.2</v>
      </c>
      <c r="G43" s="85">
        <f t="shared" si="8"/>
        <v>305814.23</v>
      </c>
    </row>
    <row r="44" spans="1:7" x14ac:dyDescent="0.25">
      <c r="A44" s="46" t="s">
        <v>63</v>
      </c>
      <c r="B44" s="85">
        <v>0</v>
      </c>
      <c r="C44" s="85">
        <v>0</v>
      </c>
      <c r="D44" s="85">
        <v>0</v>
      </c>
      <c r="E44" s="85">
        <v>0</v>
      </c>
      <c r="F44" s="85">
        <v>0</v>
      </c>
      <c r="G44" s="85">
        <f t="shared" si="8"/>
        <v>0</v>
      </c>
    </row>
    <row r="45" spans="1:7" x14ac:dyDescent="0.25">
      <c r="A45" s="46" t="s">
        <v>64</v>
      </c>
      <c r="B45" s="85">
        <v>0</v>
      </c>
      <c r="C45" s="85">
        <v>0</v>
      </c>
      <c r="D45" s="85">
        <v>0</v>
      </c>
      <c r="E45" s="85">
        <v>0</v>
      </c>
      <c r="F45" s="85">
        <v>0</v>
      </c>
      <c r="G45" s="85">
        <f t="shared" si="8"/>
        <v>0</v>
      </c>
    </row>
    <row r="46" spans="1:7" x14ac:dyDescent="0.25">
      <c r="A46" s="46" t="s">
        <v>65</v>
      </c>
      <c r="B46" s="85">
        <v>0</v>
      </c>
      <c r="C46" s="85">
        <v>95000000</v>
      </c>
      <c r="D46" s="85">
        <v>95000000</v>
      </c>
      <c r="E46" s="85">
        <v>95000000</v>
      </c>
      <c r="F46" s="85">
        <v>95000000</v>
      </c>
      <c r="G46" s="85">
        <f t="shared" si="8"/>
        <v>0</v>
      </c>
    </row>
    <row r="47" spans="1:7" x14ac:dyDescent="0.25">
      <c r="A47" s="46" t="s">
        <v>66</v>
      </c>
      <c r="B47" s="85">
        <v>60000</v>
      </c>
      <c r="C47" s="85">
        <v>2268935.5</v>
      </c>
      <c r="D47" s="85">
        <v>2328935.5</v>
      </c>
      <c r="E47" s="85">
        <v>2295344.5</v>
      </c>
      <c r="F47" s="85">
        <v>2295344.5</v>
      </c>
      <c r="G47" s="85">
        <f t="shared" si="8"/>
        <v>33591</v>
      </c>
    </row>
    <row r="48" spans="1:7" x14ac:dyDescent="0.25">
      <c r="A48" s="45" t="s">
        <v>67</v>
      </c>
      <c r="B48" s="86">
        <f t="shared" ref="B48:G48" si="9">SUM(B49:B57)</f>
        <v>109604411.16000001</v>
      </c>
      <c r="C48" s="86">
        <f t="shared" si="9"/>
        <v>251369248.10999998</v>
      </c>
      <c r="D48" s="86">
        <f t="shared" si="9"/>
        <v>360973659.26999998</v>
      </c>
      <c r="E48" s="86">
        <f t="shared" si="9"/>
        <v>86377403.729999989</v>
      </c>
      <c r="F48" s="86">
        <f t="shared" si="9"/>
        <v>86354331.329999998</v>
      </c>
      <c r="G48" s="86">
        <f t="shared" si="9"/>
        <v>274596255.54000002</v>
      </c>
    </row>
    <row r="49" spans="1:7" x14ac:dyDescent="0.25">
      <c r="A49" s="46" t="s">
        <v>68</v>
      </c>
      <c r="B49" s="85">
        <v>35934184.289999999</v>
      </c>
      <c r="C49" s="85">
        <v>29121973.949999999</v>
      </c>
      <c r="D49" s="85">
        <v>65056158.240000002</v>
      </c>
      <c r="E49" s="85">
        <v>19929167.059999999</v>
      </c>
      <c r="F49" s="85">
        <v>19906094.66</v>
      </c>
      <c r="G49" s="85">
        <f>D49-E49</f>
        <v>45126991.180000007</v>
      </c>
    </row>
    <row r="50" spans="1:7" x14ac:dyDescent="0.25">
      <c r="A50" s="46" t="s">
        <v>69</v>
      </c>
      <c r="B50" s="85">
        <v>1743729</v>
      </c>
      <c r="C50" s="85">
        <v>18213064.5</v>
      </c>
      <c r="D50" s="85">
        <v>19956793.5</v>
      </c>
      <c r="E50" s="85">
        <v>6457110.7199999997</v>
      </c>
      <c r="F50" s="85">
        <v>6457110.7199999997</v>
      </c>
      <c r="G50" s="85">
        <f t="shared" ref="G50:G57" si="10">D50-E50</f>
        <v>13499682.780000001</v>
      </c>
    </row>
    <row r="51" spans="1:7" x14ac:dyDescent="0.25">
      <c r="A51" s="46" t="s">
        <v>70</v>
      </c>
      <c r="B51" s="85">
        <v>1601948</v>
      </c>
      <c r="C51" s="85">
        <v>21916.99</v>
      </c>
      <c r="D51" s="85">
        <v>1623864.99</v>
      </c>
      <c r="E51" s="85">
        <v>483418.29</v>
      </c>
      <c r="F51" s="85">
        <v>483418.29</v>
      </c>
      <c r="G51" s="85">
        <f t="shared" si="10"/>
        <v>1140446.7</v>
      </c>
    </row>
    <row r="52" spans="1:7" x14ac:dyDescent="0.25">
      <c r="A52" s="46" t="s">
        <v>71</v>
      </c>
      <c r="B52" s="85">
        <v>20502000</v>
      </c>
      <c r="C52" s="85">
        <v>70893050.680000007</v>
      </c>
      <c r="D52" s="85">
        <v>91395050.680000007</v>
      </c>
      <c r="E52" s="85">
        <v>8085962.6500000004</v>
      </c>
      <c r="F52" s="85">
        <v>8085962.6500000004</v>
      </c>
      <c r="G52" s="85">
        <f t="shared" si="10"/>
        <v>83309088.030000001</v>
      </c>
    </row>
    <row r="53" spans="1:7" x14ac:dyDescent="0.25">
      <c r="A53" s="46" t="s">
        <v>72</v>
      </c>
      <c r="B53" s="85">
        <v>719880</v>
      </c>
      <c r="C53" s="85">
        <v>16991046.039999999</v>
      </c>
      <c r="D53" s="85">
        <v>17710926.039999999</v>
      </c>
      <c r="E53" s="85">
        <v>7240959.9100000001</v>
      </c>
      <c r="F53" s="85">
        <v>7240959.9100000001</v>
      </c>
      <c r="G53" s="85">
        <f t="shared" si="10"/>
        <v>10469966.129999999</v>
      </c>
    </row>
    <row r="54" spans="1:7" x14ac:dyDescent="0.25">
      <c r="A54" s="46" t="s">
        <v>73</v>
      </c>
      <c r="B54" s="85">
        <v>44440514.359999999</v>
      </c>
      <c r="C54" s="85">
        <v>60203562.729999997</v>
      </c>
      <c r="D54" s="85">
        <v>104644077.09</v>
      </c>
      <c r="E54" s="85">
        <v>13410140.289999999</v>
      </c>
      <c r="F54" s="85">
        <v>13410140.289999999</v>
      </c>
      <c r="G54" s="85">
        <f t="shared" si="10"/>
        <v>91233936.800000012</v>
      </c>
    </row>
    <row r="55" spans="1:7" x14ac:dyDescent="0.25">
      <c r="A55" s="46" t="s">
        <v>74</v>
      </c>
      <c r="B55" s="85">
        <v>0</v>
      </c>
      <c r="C55" s="85">
        <v>0</v>
      </c>
      <c r="D55" s="85">
        <v>0</v>
      </c>
      <c r="E55" s="85">
        <v>0</v>
      </c>
      <c r="F55" s="85">
        <v>0</v>
      </c>
      <c r="G55" s="85">
        <f t="shared" si="10"/>
        <v>0</v>
      </c>
    </row>
    <row r="56" spans="1:7" x14ac:dyDescent="0.25">
      <c r="A56" s="46" t="s">
        <v>75</v>
      </c>
      <c r="B56" s="85">
        <v>0</v>
      </c>
      <c r="C56" s="85">
        <v>46307091.210000001</v>
      </c>
      <c r="D56" s="85">
        <v>46307091.210000001</v>
      </c>
      <c r="E56" s="85">
        <v>30770644.809999999</v>
      </c>
      <c r="F56" s="85">
        <v>30770644.809999999</v>
      </c>
      <c r="G56" s="85">
        <f t="shared" si="10"/>
        <v>15536446.400000002</v>
      </c>
    </row>
    <row r="57" spans="1:7" x14ac:dyDescent="0.25">
      <c r="A57" s="46" t="s">
        <v>76</v>
      </c>
      <c r="B57" s="85">
        <v>4662155.51</v>
      </c>
      <c r="C57" s="85">
        <v>9617542.0099999998</v>
      </c>
      <c r="D57" s="85">
        <v>14279697.52</v>
      </c>
      <c r="E57" s="85">
        <v>0</v>
      </c>
      <c r="F57" s="85">
        <v>0</v>
      </c>
      <c r="G57" s="85">
        <f t="shared" si="10"/>
        <v>14279697.52</v>
      </c>
    </row>
    <row r="58" spans="1:7" x14ac:dyDescent="0.25">
      <c r="A58" s="45" t="s">
        <v>77</v>
      </c>
      <c r="B58" s="86">
        <f t="shared" ref="B58:G58" si="11">SUM(B59:B61)</f>
        <v>920157563.49000001</v>
      </c>
      <c r="C58" s="86">
        <f t="shared" si="11"/>
        <v>1783929809.7399998</v>
      </c>
      <c r="D58" s="86">
        <f t="shared" si="11"/>
        <v>2704087373.23</v>
      </c>
      <c r="E58" s="86">
        <f t="shared" si="11"/>
        <v>495441525.83000004</v>
      </c>
      <c r="F58" s="86">
        <f t="shared" si="11"/>
        <v>488458054.19000006</v>
      </c>
      <c r="G58" s="86">
        <f t="shared" si="11"/>
        <v>2208645847.3999996</v>
      </c>
    </row>
    <row r="59" spans="1:7" x14ac:dyDescent="0.25">
      <c r="A59" s="46" t="s">
        <v>78</v>
      </c>
      <c r="B59" s="85">
        <v>325678785.47000003</v>
      </c>
      <c r="C59" s="85">
        <v>1310893735.8399999</v>
      </c>
      <c r="D59" s="85">
        <v>1636572521.3099999</v>
      </c>
      <c r="E59" s="85">
        <v>379782865.41000003</v>
      </c>
      <c r="F59" s="85">
        <v>375151159.66000003</v>
      </c>
      <c r="G59" s="85">
        <f>D59-E59</f>
        <v>1256789655.8999999</v>
      </c>
    </row>
    <row r="60" spans="1:7" x14ac:dyDescent="0.25">
      <c r="A60" s="46" t="s">
        <v>79</v>
      </c>
      <c r="B60" s="85">
        <v>594478778.01999998</v>
      </c>
      <c r="C60" s="85">
        <v>473036073.89999998</v>
      </c>
      <c r="D60" s="85">
        <v>1067514851.92</v>
      </c>
      <c r="E60" s="85">
        <v>115658660.42</v>
      </c>
      <c r="F60" s="85">
        <v>113306894.53</v>
      </c>
      <c r="G60" s="85">
        <f t="shared" ref="G60:G61" si="12">D60-E60</f>
        <v>951856191.5</v>
      </c>
    </row>
    <row r="61" spans="1:7" x14ac:dyDescent="0.25">
      <c r="A61" s="46" t="s">
        <v>80</v>
      </c>
      <c r="B61" s="85">
        <v>0</v>
      </c>
      <c r="C61" s="85">
        <v>0</v>
      </c>
      <c r="D61" s="85">
        <v>0</v>
      </c>
      <c r="E61" s="85">
        <v>0</v>
      </c>
      <c r="F61" s="85">
        <v>0</v>
      </c>
      <c r="G61" s="85">
        <f t="shared" si="12"/>
        <v>0</v>
      </c>
    </row>
    <row r="62" spans="1:7" x14ac:dyDescent="0.25">
      <c r="A62" s="45" t="s">
        <v>81</v>
      </c>
      <c r="B62" s="86">
        <f t="shared" ref="B62:G62" si="13">SUM(B63:B67,B69:B70)</f>
        <v>150000000</v>
      </c>
      <c r="C62" s="86">
        <f t="shared" si="13"/>
        <v>-108155164.7</v>
      </c>
      <c r="D62" s="86">
        <f t="shared" si="13"/>
        <v>41844835.299999997</v>
      </c>
      <c r="E62" s="86">
        <f t="shared" si="13"/>
        <v>0</v>
      </c>
      <c r="F62" s="86">
        <f t="shared" si="13"/>
        <v>0</v>
      </c>
      <c r="G62" s="86">
        <f t="shared" si="13"/>
        <v>41844835.299999997</v>
      </c>
    </row>
    <row r="63" spans="1:7" x14ac:dyDescent="0.25">
      <c r="A63" s="46" t="s">
        <v>82</v>
      </c>
      <c r="B63" s="85">
        <v>0</v>
      </c>
      <c r="C63" s="85">
        <v>0</v>
      </c>
      <c r="D63" s="85">
        <v>0</v>
      </c>
      <c r="E63" s="85">
        <v>0</v>
      </c>
      <c r="F63" s="85">
        <v>0</v>
      </c>
      <c r="G63" s="85">
        <f>D63-E63</f>
        <v>0</v>
      </c>
    </row>
    <row r="64" spans="1:7" x14ac:dyDescent="0.25">
      <c r="A64" s="46" t="s">
        <v>83</v>
      </c>
      <c r="B64" s="85">
        <v>0</v>
      </c>
      <c r="C64" s="85">
        <v>0</v>
      </c>
      <c r="D64" s="85">
        <v>0</v>
      </c>
      <c r="E64" s="85">
        <v>0</v>
      </c>
      <c r="F64" s="85">
        <v>0</v>
      </c>
      <c r="G64" s="85">
        <f t="shared" ref="G64:G70" si="14">D64-E64</f>
        <v>0</v>
      </c>
    </row>
    <row r="65" spans="1:7" x14ac:dyDescent="0.25">
      <c r="A65" s="46" t="s">
        <v>84</v>
      </c>
      <c r="B65" s="85">
        <v>0</v>
      </c>
      <c r="C65" s="85">
        <v>0</v>
      </c>
      <c r="D65" s="85">
        <v>0</v>
      </c>
      <c r="E65" s="85">
        <v>0</v>
      </c>
      <c r="F65" s="85">
        <v>0</v>
      </c>
      <c r="G65" s="85">
        <f t="shared" si="14"/>
        <v>0</v>
      </c>
    </row>
    <row r="66" spans="1:7" x14ac:dyDescent="0.25">
      <c r="A66" s="46" t="s">
        <v>85</v>
      </c>
      <c r="B66" s="85">
        <v>0</v>
      </c>
      <c r="C66" s="85">
        <v>0</v>
      </c>
      <c r="D66" s="85">
        <v>0</v>
      </c>
      <c r="E66" s="85">
        <v>0</v>
      </c>
      <c r="F66" s="85">
        <v>0</v>
      </c>
      <c r="G66" s="85">
        <f t="shared" si="14"/>
        <v>0</v>
      </c>
    </row>
    <row r="67" spans="1:7" x14ac:dyDescent="0.25">
      <c r="A67" s="46" t="s">
        <v>86</v>
      </c>
      <c r="B67" s="85">
        <v>0</v>
      </c>
      <c r="C67" s="85">
        <v>0</v>
      </c>
      <c r="D67" s="85">
        <v>0</v>
      </c>
      <c r="E67" s="85">
        <v>0</v>
      </c>
      <c r="F67" s="85">
        <v>0</v>
      </c>
      <c r="G67" s="85">
        <f t="shared" si="14"/>
        <v>0</v>
      </c>
    </row>
    <row r="68" spans="1:7" x14ac:dyDescent="0.25">
      <c r="A68" s="46" t="s">
        <v>87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f t="shared" si="14"/>
        <v>0</v>
      </c>
    </row>
    <row r="69" spans="1:7" x14ac:dyDescent="0.25">
      <c r="A69" s="46" t="s">
        <v>88</v>
      </c>
      <c r="B69" s="85">
        <v>0</v>
      </c>
      <c r="C69" s="85">
        <v>0</v>
      </c>
      <c r="D69" s="85">
        <v>0</v>
      </c>
      <c r="E69" s="85">
        <v>0</v>
      </c>
      <c r="F69" s="85">
        <v>0</v>
      </c>
      <c r="G69" s="85">
        <f t="shared" si="14"/>
        <v>0</v>
      </c>
    </row>
    <row r="70" spans="1:7" x14ac:dyDescent="0.25">
      <c r="A70" s="46" t="s">
        <v>89</v>
      </c>
      <c r="B70" s="85">
        <v>150000000</v>
      </c>
      <c r="C70" s="85">
        <v>-108155164.7</v>
      </c>
      <c r="D70" s="85">
        <v>41844835.299999997</v>
      </c>
      <c r="E70" s="85">
        <v>0</v>
      </c>
      <c r="F70" s="85">
        <v>0</v>
      </c>
      <c r="G70" s="85">
        <f t="shared" si="14"/>
        <v>41844835.299999997</v>
      </c>
    </row>
    <row r="71" spans="1:7" x14ac:dyDescent="0.25">
      <c r="A71" s="45" t="s">
        <v>90</v>
      </c>
      <c r="B71" s="86">
        <f t="shared" ref="B71:G71" si="15">SUM(B72:B74)</f>
        <v>0</v>
      </c>
      <c r="C71" s="86">
        <f t="shared" si="15"/>
        <v>0</v>
      </c>
      <c r="D71" s="86">
        <f t="shared" si="15"/>
        <v>0</v>
      </c>
      <c r="E71" s="86">
        <f t="shared" si="15"/>
        <v>0</v>
      </c>
      <c r="F71" s="86">
        <f t="shared" si="15"/>
        <v>0</v>
      </c>
      <c r="G71" s="86">
        <f t="shared" si="15"/>
        <v>0</v>
      </c>
    </row>
    <row r="72" spans="1:7" x14ac:dyDescent="0.25">
      <c r="A72" s="46" t="s">
        <v>91</v>
      </c>
      <c r="B72" s="85">
        <v>0</v>
      </c>
      <c r="C72" s="85">
        <v>0</v>
      </c>
      <c r="D72" s="85">
        <v>0</v>
      </c>
      <c r="E72" s="85">
        <v>0</v>
      </c>
      <c r="F72" s="85">
        <v>0</v>
      </c>
      <c r="G72" s="85">
        <f>D72-E72</f>
        <v>0</v>
      </c>
    </row>
    <row r="73" spans="1:7" x14ac:dyDescent="0.25">
      <c r="A73" s="46" t="s">
        <v>92</v>
      </c>
      <c r="B73" s="85">
        <v>0</v>
      </c>
      <c r="C73" s="85">
        <v>0</v>
      </c>
      <c r="D73" s="85">
        <v>0</v>
      </c>
      <c r="E73" s="85">
        <v>0</v>
      </c>
      <c r="F73" s="85">
        <v>0</v>
      </c>
      <c r="G73" s="85">
        <f t="shared" ref="G73:G74" si="16">D73-E73</f>
        <v>0</v>
      </c>
    </row>
    <row r="74" spans="1:7" x14ac:dyDescent="0.25">
      <c r="A74" s="46" t="s">
        <v>93</v>
      </c>
      <c r="B74" s="85">
        <v>0</v>
      </c>
      <c r="C74" s="85">
        <v>0</v>
      </c>
      <c r="D74" s="85">
        <v>0</v>
      </c>
      <c r="E74" s="85">
        <v>0</v>
      </c>
      <c r="F74" s="85">
        <v>0</v>
      </c>
      <c r="G74" s="85">
        <f t="shared" si="16"/>
        <v>0</v>
      </c>
    </row>
    <row r="75" spans="1:7" x14ac:dyDescent="0.25">
      <c r="A75" s="45" t="s">
        <v>94</v>
      </c>
      <c r="B75" s="86">
        <f t="shared" ref="B75:G75" si="17">SUM(B76:B82)</f>
        <v>0</v>
      </c>
      <c r="C75" s="86">
        <f t="shared" si="17"/>
        <v>0</v>
      </c>
      <c r="D75" s="86">
        <f t="shared" si="17"/>
        <v>0</v>
      </c>
      <c r="E75" s="86">
        <f t="shared" si="17"/>
        <v>0</v>
      </c>
      <c r="F75" s="86">
        <f t="shared" si="17"/>
        <v>0</v>
      </c>
      <c r="G75" s="86">
        <f t="shared" si="17"/>
        <v>0</v>
      </c>
    </row>
    <row r="76" spans="1:7" x14ac:dyDescent="0.25">
      <c r="A76" s="46" t="s">
        <v>95</v>
      </c>
      <c r="B76" s="85">
        <v>0</v>
      </c>
      <c r="C76" s="85">
        <v>0</v>
      </c>
      <c r="D76" s="85">
        <v>0</v>
      </c>
      <c r="E76" s="85">
        <v>0</v>
      </c>
      <c r="F76" s="85">
        <v>0</v>
      </c>
      <c r="G76" s="85">
        <f>D76-E76</f>
        <v>0</v>
      </c>
    </row>
    <row r="77" spans="1:7" x14ac:dyDescent="0.25">
      <c r="A77" s="46" t="s">
        <v>96</v>
      </c>
      <c r="B77" s="85">
        <v>0</v>
      </c>
      <c r="C77" s="85">
        <v>0</v>
      </c>
      <c r="D77" s="85">
        <v>0</v>
      </c>
      <c r="E77" s="85">
        <v>0</v>
      </c>
      <c r="F77" s="85">
        <v>0</v>
      </c>
      <c r="G77" s="85">
        <f t="shared" ref="G77:G82" si="18">D77-E77</f>
        <v>0</v>
      </c>
    </row>
    <row r="78" spans="1:7" x14ac:dyDescent="0.25">
      <c r="A78" s="46" t="s">
        <v>97</v>
      </c>
      <c r="B78" s="85">
        <v>0</v>
      </c>
      <c r="C78" s="85">
        <v>0</v>
      </c>
      <c r="D78" s="85">
        <v>0</v>
      </c>
      <c r="E78" s="85">
        <v>0</v>
      </c>
      <c r="F78" s="85">
        <v>0</v>
      </c>
      <c r="G78" s="85">
        <f t="shared" si="18"/>
        <v>0</v>
      </c>
    </row>
    <row r="79" spans="1:7" x14ac:dyDescent="0.25">
      <c r="A79" s="46" t="s">
        <v>98</v>
      </c>
      <c r="B79" s="85">
        <v>0</v>
      </c>
      <c r="C79" s="85">
        <v>0</v>
      </c>
      <c r="D79" s="85">
        <v>0</v>
      </c>
      <c r="E79" s="85">
        <v>0</v>
      </c>
      <c r="F79" s="85">
        <v>0</v>
      </c>
      <c r="G79" s="85">
        <f t="shared" si="18"/>
        <v>0</v>
      </c>
    </row>
    <row r="80" spans="1:7" x14ac:dyDescent="0.25">
      <c r="A80" s="46" t="s">
        <v>99</v>
      </c>
      <c r="B80" s="85">
        <v>0</v>
      </c>
      <c r="C80" s="85">
        <v>0</v>
      </c>
      <c r="D80" s="85">
        <v>0</v>
      </c>
      <c r="E80" s="85">
        <v>0</v>
      </c>
      <c r="F80" s="85">
        <v>0</v>
      </c>
      <c r="G80" s="85">
        <f t="shared" si="18"/>
        <v>0</v>
      </c>
    </row>
    <row r="81" spans="1:7" x14ac:dyDescent="0.25">
      <c r="A81" s="46" t="s">
        <v>100</v>
      </c>
      <c r="B81" s="85">
        <v>0</v>
      </c>
      <c r="C81" s="85">
        <v>0</v>
      </c>
      <c r="D81" s="85">
        <v>0</v>
      </c>
      <c r="E81" s="85">
        <v>0</v>
      </c>
      <c r="F81" s="85">
        <v>0</v>
      </c>
      <c r="G81" s="85">
        <f t="shared" si="18"/>
        <v>0</v>
      </c>
    </row>
    <row r="82" spans="1:7" x14ac:dyDescent="0.25">
      <c r="A82" s="46" t="s">
        <v>101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f t="shared" si="18"/>
        <v>0</v>
      </c>
    </row>
    <row r="83" spans="1:7" x14ac:dyDescent="0.25">
      <c r="A83" s="47"/>
      <c r="B83" s="39"/>
      <c r="C83" s="39"/>
      <c r="D83" s="39"/>
      <c r="E83" s="39"/>
      <c r="F83" s="39"/>
      <c r="G83" s="39"/>
    </row>
    <row r="84" spans="1:7" x14ac:dyDescent="0.25">
      <c r="A84" s="7" t="s">
        <v>102</v>
      </c>
      <c r="B84" s="86">
        <f t="shared" ref="B84:G84" si="19">SUM(B85,B93,B103,B113,B123,B133,B137,B146,B150)</f>
        <v>1808522536.4100001</v>
      </c>
      <c r="C84" s="86">
        <f t="shared" si="19"/>
        <v>490317672.62</v>
      </c>
      <c r="D84" s="86">
        <f t="shared" si="19"/>
        <v>2298840209.0300002</v>
      </c>
      <c r="E84" s="86">
        <f t="shared" si="19"/>
        <v>1004124345.0200001</v>
      </c>
      <c r="F84" s="86">
        <f t="shared" si="19"/>
        <v>959230039.08999991</v>
      </c>
      <c r="G84" s="86">
        <f t="shared" si="19"/>
        <v>1294715864.01</v>
      </c>
    </row>
    <row r="85" spans="1:7" x14ac:dyDescent="0.25">
      <c r="A85" s="45" t="s">
        <v>29</v>
      </c>
      <c r="B85" s="86">
        <f t="shared" ref="B85:G85" si="20">SUM(B86:B92)</f>
        <v>407783184.99000001</v>
      </c>
      <c r="C85" s="86">
        <f t="shared" si="20"/>
        <v>-125887707.59</v>
      </c>
      <c r="D85" s="86">
        <f t="shared" si="20"/>
        <v>281895477.39999998</v>
      </c>
      <c r="E85" s="86">
        <f t="shared" si="20"/>
        <v>218682642.77000001</v>
      </c>
      <c r="F85" s="86">
        <f t="shared" si="20"/>
        <v>205345357.00999999</v>
      </c>
      <c r="G85" s="86">
        <f t="shared" si="20"/>
        <v>63212834.629999965</v>
      </c>
    </row>
    <row r="86" spans="1:7" x14ac:dyDescent="0.25">
      <c r="A86" s="46" t="s">
        <v>30</v>
      </c>
      <c r="B86" s="85">
        <v>0</v>
      </c>
      <c r="C86" s="85">
        <v>0</v>
      </c>
      <c r="D86" s="85">
        <v>0</v>
      </c>
      <c r="E86" s="85">
        <v>0</v>
      </c>
      <c r="F86" s="85">
        <v>0</v>
      </c>
      <c r="G86" s="85">
        <f>D86-E86</f>
        <v>0</v>
      </c>
    </row>
    <row r="87" spans="1:7" x14ac:dyDescent="0.25">
      <c r="A87" s="46" t="s">
        <v>31</v>
      </c>
      <c r="B87" s="85">
        <v>0</v>
      </c>
      <c r="C87" s="85">
        <v>0</v>
      </c>
      <c r="D87" s="85">
        <v>0</v>
      </c>
      <c r="E87" s="85">
        <v>0</v>
      </c>
      <c r="F87" s="85">
        <v>0</v>
      </c>
      <c r="G87" s="85">
        <f t="shared" ref="G87:G92" si="21">D87-E87</f>
        <v>0</v>
      </c>
    </row>
    <row r="88" spans="1:7" x14ac:dyDescent="0.25">
      <c r="A88" s="46" t="s">
        <v>32</v>
      </c>
      <c r="B88" s="85">
        <v>0</v>
      </c>
      <c r="C88" s="85">
        <v>0</v>
      </c>
      <c r="D88" s="85">
        <v>0</v>
      </c>
      <c r="E88" s="85">
        <v>0</v>
      </c>
      <c r="F88" s="85">
        <v>0</v>
      </c>
      <c r="G88" s="85">
        <f t="shared" si="21"/>
        <v>0</v>
      </c>
    </row>
    <row r="89" spans="1:7" x14ac:dyDescent="0.25">
      <c r="A89" s="46" t="s">
        <v>33</v>
      </c>
      <c r="B89" s="85">
        <v>407783184.99000001</v>
      </c>
      <c r="C89" s="85">
        <v>-125887707.59</v>
      </c>
      <c r="D89" s="85">
        <v>281895477.39999998</v>
      </c>
      <c r="E89" s="85">
        <v>218682642.77000001</v>
      </c>
      <c r="F89" s="85">
        <v>205345357.00999999</v>
      </c>
      <c r="G89" s="85">
        <f t="shared" si="21"/>
        <v>63212834.629999965</v>
      </c>
    </row>
    <row r="90" spans="1:7" x14ac:dyDescent="0.25">
      <c r="A90" s="46" t="s">
        <v>34</v>
      </c>
      <c r="B90" s="85">
        <v>0</v>
      </c>
      <c r="C90" s="85">
        <v>0</v>
      </c>
      <c r="D90" s="85">
        <v>0</v>
      </c>
      <c r="E90" s="85">
        <v>0</v>
      </c>
      <c r="F90" s="85">
        <v>0</v>
      </c>
      <c r="G90" s="85">
        <f t="shared" si="21"/>
        <v>0</v>
      </c>
    </row>
    <row r="91" spans="1:7" x14ac:dyDescent="0.25">
      <c r="A91" s="46" t="s">
        <v>35</v>
      </c>
      <c r="B91" s="85">
        <v>0</v>
      </c>
      <c r="C91" s="85">
        <v>0</v>
      </c>
      <c r="D91" s="85">
        <v>0</v>
      </c>
      <c r="E91" s="85">
        <v>0</v>
      </c>
      <c r="F91" s="85">
        <v>0</v>
      </c>
      <c r="G91" s="85">
        <f t="shared" si="21"/>
        <v>0</v>
      </c>
    </row>
    <row r="92" spans="1:7" x14ac:dyDescent="0.25">
      <c r="A92" s="46" t="s">
        <v>36</v>
      </c>
      <c r="B92" s="85">
        <v>0</v>
      </c>
      <c r="C92" s="85">
        <v>0</v>
      </c>
      <c r="D92" s="85">
        <v>0</v>
      </c>
      <c r="E92" s="85">
        <v>0</v>
      </c>
      <c r="F92" s="85">
        <v>0</v>
      </c>
      <c r="G92" s="85">
        <f t="shared" si="21"/>
        <v>0</v>
      </c>
    </row>
    <row r="93" spans="1:7" x14ac:dyDescent="0.25">
      <c r="A93" s="45" t="s">
        <v>37</v>
      </c>
      <c r="B93" s="86">
        <f t="shared" ref="B93:G93" si="22">SUM(B94:B102)</f>
        <v>0</v>
      </c>
      <c r="C93" s="86">
        <f t="shared" si="22"/>
        <v>1073287.2</v>
      </c>
      <c r="D93" s="86">
        <f t="shared" si="22"/>
        <v>1073287.2</v>
      </c>
      <c r="E93" s="86">
        <f t="shared" si="22"/>
        <v>1073287.2</v>
      </c>
      <c r="F93" s="86">
        <f t="shared" si="22"/>
        <v>1073287.2</v>
      </c>
      <c r="G93" s="86">
        <f t="shared" si="22"/>
        <v>0</v>
      </c>
    </row>
    <row r="94" spans="1:7" x14ac:dyDescent="0.25">
      <c r="A94" s="46" t="s">
        <v>38</v>
      </c>
      <c r="B94" s="85">
        <v>0</v>
      </c>
      <c r="C94" s="85">
        <v>0</v>
      </c>
      <c r="D94" s="85">
        <v>0</v>
      </c>
      <c r="E94" s="85">
        <v>0</v>
      </c>
      <c r="F94" s="85">
        <v>0</v>
      </c>
      <c r="G94" s="85">
        <f>D94-E94</f>
        <v>0</v>
      </c>
    </row>
    <row r="95" spans="1:7" x14ac:dyDescent="0.25">
      <c r="A95" s="46" t="s">
        <v>39</v>
      </c>
      <c r="B95" s="85">
        <v>0</v>
      </c>
      <c r="C95" s="85">
        <v>0</v>
      </c>
      <c r="D95" s="85">
        <v>0</v>
      </c>
      <c r="E95" s="85">
        <v>0</v>
      </c>
      <c r="F95" s="85">
        <v>0</v>
      </c>
      <c r="G95" s="85">
        <f t="shared" ref="G95:G102" si="23">D95-E95</f>
        <v>0</v>
      </c>
    </row>
    <row r="96" spans="1:7" x14ac:dyDescent="0.25">
      <c r="A96" s="46" t="s">
        <v>40</v>
      </c>
      <c r="B96" s="85">
        <v>0</v>
      </c>
      <c r="C96" s="85">
        <v>0</v>
      </c>
      <c r="D96" s="85">
        <v>0</v>
      </c>
      <c r="E96" s="85">
        <v>0</v>
      </c>
      <c r="F96" s="85">
        <v>0</v>
      </c>
      <c r="G96" s="85">
        <f t="shared" si="23"/>
        <v>0</v>
      </c>
    </row>
    <row r="97" spans="1:7" x14ac:dyDescent="0.25">
      <c r="A97" s="46" t="s">
        <v>41</v>
      </c>
      <c r="B97" s="85">
        <v>0</v>
      </c>
      <c r="C97" s="85">
        <v>0</v>
      </c>
      <c r="D97" s="85">
        <v>0</v>
      </c>
      <c r="E97" s="85">
        <v>0</v>
      </c>
      <c r="F97" s="85">
        <v>0</v>
      </c>
      <c r="G97" s="85">
        <f t="shared" si="23"/>
        <v>0</v>
      </c>
    </row>
    <row r="98" spans="1:7" x14ac:dyDescent="0.25">
      <c r="A98" s="48" t="s">
        <v>42</v>
      </c>
      <c r="B98" s="85">
        <v>0</v>
      </c>
      <c r="C98" s="85">
        <v>0</v>
      </c>
      <c r="D98" s="85">
        <v>0</v>
      </c>
      <c r="E98" s="85">
        <v>0</v>
      </c>
      <c r="F98" s="85">
        <v>0</v>
      </c>
      <c r="G98" s="85">
        <f t="shared" si="23"/>
        <v>0</v>
      </c>
    </row>
    <row r="99" spans="1:7" x14ac:dyDescent="0.25">
      <c r="A99" s="46" t="s">
        <v>43</v>
      </c>
      <c r="B99" s="85">
        <v>0</v>
      </c>
      <c r="C99" s="85">
        <v>0</v>
      </c>
      <c r="D99" s="85">
        <v>0</v>
      </c>
      <c r="E99" s="85">
        <v>0</v>
      </c>
      <c r="F99" s="85">
        <v>0</v>
      </c>
      <c r="G99" s="85">
        <f t="shared" si="23"/>
        <v>0</v>
      </c>
    </row>
    <row r="100" spans="1:7" x14ac:dyDescent="0.25">
      <c r="A100" s="46" t="s">
        <v>44</v>
      </c>
      <c r="B100" s="85">
        <v>0</v>
      </c>
      <c r="C100" s="85">
        <v>1073287.2</v>
      </c>
      <c r="D100" s="85">
        <v>1073287.2</v>
      </c>
      <c r="E100" s="85">
        <v>1073287.2</v>
      </c>
      <c r="F100" s="85">
        <v>1073287.2</v>
      </c>
      <c r="G100" s="85">
        <f t="shared" si="23"/>
        <v>0</v>
      </c>
    </row>
    <row r="101" spans="1:7" x14ac:dyDescent="0.25">
      <c r="A101" s="46" t="s">
        <v>45</v>
      </c>
      <c r="B101" s="85">
        <v>0</v>
      </c>
      <c r="C101" s="85">
        <v>0</v>
      </c>
      <c r="D101" s="85">
        <v>0</v>
      </c>
      <c r="E101" s="85">
        <v>0</v>
      </c>
      <c r="F101" s="85">
        <v>0</v>
      </c>
      <c r="G101" s="85">
        <f t="shared" si="23"/>
        <v>0</v>
      </c>
    </row>
    <row r="102" spans="1:7" x14ac:dyDescent="0.25">
      <c r="A102" s="46" t="s">
        <v>46</v>
      </c>
      <c r="B102" s="85">
        <v>0</v>
      </c>
      <c r="C102" s="85">
        <v>0</v>
      </c>
      <c r="D102" s="85">
        <v>0</v>
      </c>
      <c r="E102" s="85">
        <v>0</v>
      </c>
      <c r="F102" s="85">
        <v>0</v>
      </c>
      <c r="G102" s="85">
        <f t="shared" si="23"/>
        <v>0</v>
      </c>
    </row>
    <row r="103" spans="1:7" x14ac:dyDescent="0.25">
      <c r="A103" s="45" t="s">
        <v>47</v>
      </c>
      <c r="B103" s="86">
        <f t="shared" ref="B103:G103" si="24">SUM(B104:B112)</f>
        <v>395318658.63999999</v>
      </c>
      <c r="C103" s="86">
        <f t="shared" si="24"/>
        <v>-12843761.810000002</v>
      </c>
      <c r="D103" s="86">
        <f t="shared" si="24"/>
        <v>382474896.82999998</v>
      </c>
      <c r="E103" s="86">
        <f t="shared" si="24"/>
        <v>227774283.21000001</v>
      </c>
      <c r="F103" s="86">
        <f t="shared" si="24"/>
        <v>207161151.38999999</v>
      </c>
      <c r="G103" s="86">
        <f t="shared" si="24"/>
        <v>154700613.61999997</v>
      </c>
    </row>
    <row r="104" spans="1:7" x14ac:dyDescent="0.25">
      <c r="A104" s="46" t="s">
        <v>48</v>
      </c>
      <c r="B104" s="85">
        <v>228648444.96000001</v>
      </c>
      <c r="C104" s="85">
        <v>-228648444.96000001</v>
      </c>
      <c r="D104" s="85">
        <v>0</v>
      </c>
      <c r="E104" s="85">
        <v>0</v>
      </c>
      <c r="F104" s="85">
        <v>0</v>
      </c>
      <c r="G104" s="85">
        <f>D104-E104</f>
        <v>0</v>
      </c>
    </row>
    <row r="105" spans="1:7" x14ac:dyDescent="0.25">
      <c r="A105" s="46" t="s">
        <v>49</v>
      </c>
      <c r="B105" s="85">
        <v>0</v>
      </c>
      <c r="C105" s="85">
        <v>0</v>
      </c>
      <c r="D105" s="85">
        <v>0</v>
      </c>
      <c r="E105" s="85">
        <v>0</v>
      </c>
      <c r="F105" s="85">
        <v>0</v>
      </c>
      <c r="G105" s="85">
        <f t="shared" ref="G105:G112" si="25">D105-E105</f>
        <v>0</v>
      </c>
    </row>
    <row r="106" spans="1:7" x14ac:dyDescent="0.25">
      <c r="A106" s="46" t="s">
        <v>50</v>
      </c>
      <c r="B106" s="85">
        <v>0</v>
      </c>
      <c r="C106" s="85">
        <v>0</v>
      </c>
      <c r="D106" s="85">
        <v>0</v>
      </c>
      <c r="E106" s="85">
        <v>0</v>
      </c>
      <c r="F106" s="85">
        <v>0</v>
      </c>
      <c r="G106" s="85">
        <f t="shared" si="25"/>
        <v>0</v>
      </c>
    </row>
    <row r="107" spans="1:7" x14ac:dyDescent="0.25">
      <c r="A107" s="46" t="s">
        <v>51</v>
      </c>
      <c r="B107" s="85">
        <v>0</v>
      </c>
      <c r="C107" s="85">
        <v>0</v>
      </c>
      <c r="D107" s="85">
        <v>0</v>
      </c>
      <c r="E107" s="85">
        <v>0</v>
      </c>
      <c r="F107" s="85">
        <v>0</v>
      </c>
      <c r="G107" s="85">
        <f t="shared" si="25"/>
        <v>0</v>
      </c>
    </row>
    <row r="108" spans="1:7" x14ac:dyDescent="0.25">
      <c r="A108" s="46" t="s">
        <v>52</v>
      </c>
      <c r="B108" s="85">
        <v>166059516.68000001</v>
      </c>
      <c r="C108" s="85">
        <v>215804683.15000001</v>
      </c>
      <c r="D108" s="85">
        <v>381864199.82999998</v>
      </c>
      <c r="E108" s="85">
        <v>227528667.21000001</v>
      </c>
      <c r="F108" s="85">
        <v>206915535.38999999</v>
      </c>
      <c r="G108" s="85">
        <f t="shared" si="25"/>
        <v>154335532.61999997</v>
      </c>
    </row>
    <row r="109" spans="1:7" x14ac:dyDescent="0.25">
      <c r="A109" s="46" t="s">
        <v>53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f t="shared" si="25"/>
        <v>0</v>
      </c>
    </row>
    <row r="110" spans="1:7" x14ac:dyDescent="0.25">
      <c r="A110" s="46" t="s">
        <v>54</v>
      </c>
      <c r="B110" s="85">
        <v>0</v>
      </c>
      <c r="C110" s="85">
        <v>0</v>
      </c>
      <c r="D110" s="85">
        <v>0</v>
      </c>
      <c r="E110" s="85">
        <v>0</v>
      </c>
      <c r="F110" s="85">
        <v>0</v>
      </c>
      <c r="G110" s="85">
        <f t="shared" si="25"/>
        <v>0</v>
      </c>
    </row>
    <row r="111" spans="1:7" x14ac:dyDescent="0.25">
      <c r="A111" s="46" t="s">
        <v>55</v>
      </c>
      <c r="B111" s="85">
        <v>0</v>
      </c>
      <c r="C111" s="85">
        <v>0</v>
      </c>
      <c r="D111" s="85">
        <v>0</v>
      </c>
      <c r="E111" s="85">
        <v>0</v>
      </c>
      <c r="F111" s="85">
        <v>0</v>
      </c>
      <c r="G111" s="85">
        <f t="shared" si="25"/>
        <v>0</v>
      </c>
    </row>
    <row r="112" spans="1:7" x14ac:dyDescent="0.25">
      <c r="A112" s="46" t="s">
        <v>56</v>
      </c>
      <c r="B112" s="85">
        <v>610697</v>
      </c>
      <c r="C112" s="85">
        <v>0</v>
      </c>
      <c r="D112" s="85">
        <v>610697</v>
      </c>
      <c r="E112" s="85">
        <v>245616</v>
      </c>
      <c r="F112" s="85">
        <v>245616</v>
      </c>
      <c r="G112" s="85">
        <f t="shared" si="25"/>
        <v>365081</v>
      </c>
    </row>
    <row r="113" spans="1:7" x14ac:dyDescent="0.25">
      <c r="A113" s="45" t="s">
        <v>57</v>
      </c>
      <c r="B113" s="86">
        <f t="shared" ref="B113:G113" si="26">SUM(B114:B122)</f>
        <v>228612050.78999999</v>
      </c>
      <c r="C113" s="86">
        <f t="shared" si="26"/>
        <v>216428495.33000001</v>
      </c>
      <c r="D113" s="86">
        <f t="shared" si="26"/>
        <v>445040546.12</v>
      </c>
      <c r="E113" s="86">
        <f t="shared" si="26"/>
        <v>200560265.14000002</v>
      </c>
      <c r="F113" s="86">
        <f t="shared" si="26"/>
        <v>199820776.22</v>
      </c>
      <c r="G113" s="86">
        <f t="shared" si="26"/>
        <v>244480280.98000002</v>
      </c>
    </row>
    <row r="114" spans="1:7" x14ac:dyDescent="0.25">
      <c r="A114" s="46" t="s">
        <v>58</v>
      </c>
      <c r="B114" s="85">
        <v>0</v>
      </c>
      <c r="C114" s="85">
        <v>28544205.300000001</v>
      </c>
      <c r="D114" s="85">
        <v>28544205.300000001</v>
      </c>
      <c r="E114" s="85">
        <v>27263037.68</v>
      </c>
      <c r="F114" s="85">
        <v>27263037.68</v>
      </c>
      <c r="G114" s="85">
        <f>D114-E114</f>
        <v>1281167.620000001</v>
      </c>
    </row>
    <row r="115" spans="1:7" x14ac:dyDescent="0.25">
      <c r="A115" s="46" t="s">
        <v>59</v>
      </c>
      <c r="B115" s="85">
        <v>228612050.78999999</v>
      </c>
      <c r="C115" s="85">
        <v>180784200.81999999</v>
      </c>
      <c r="D115" s="85">
        <v>409396251.61000001</v>
      </c>
      <c r="E115" s="85">
        <v>170484338.25</v>
      </c>
      <c r="F115" s="85">
        <v>170218363.03999999</v>
      </c>
      <c r="G115" s="85">
        <f t="shared" ref="G115:G122" si="27">D115-E115</f>
        <v>238911913.36000001</v>
      </c>
    </row>
    <row r="116" spans="1:7" x14ac:dyDescent="0.25">
      <c r="A116" s="46" t="s">
        <v>60</v>
      </c>
      <c r="B116" s="85">
        <v>0</v>
      </c>
      <c r="C116" s="85">
        <v>3700089.21</v>
      </c>
      <c r="D116" s="85">
        <v>3700089.21</v>
      </c>
      <c r="E116" s="85">
        <v>812889.21</v>
      </c>
      <c r="F116" s="85">
        <v>339375.5</v>
      </c>
      <c r="G116" s="85">
        <f t="shared" si="27"/>
        <v>2887200</v>
      </c>
    </row>
    <row r="117" spans="1:7" x14ac:dyDescent="0.25">
      <c r="A117" s="46" t="s">
        <v>61</v>
      </c>
      <c r="B117" s="85">
        <v>0</v>
      </c>
      <c r="C117" s="85">
        <v>3400000</v>
      </c>
      <c r="D117" s="85">
        <v>3400000</v>
      </c>
      <c r="E117" s="85">
        <v>2000000</v>
      </c>
      <c r="F117" s="85">
        <v>2000000</v>
      </c>
      <c r="G117" s="85">
        <f t="shared" si="27"/>
        <v>1400000</v>
      </c>
    </row>
    <row r="118" spans="1:7" x14ac:dyDescent="0.25">
      <c r="A118" s="46" t="s">
        <v>62</v>
      </c>
      <c r="B118" s="85">
        <v>0</v>
      </c>
      <c r="C118" s="85">
        <v>0</v>
      </c>
      <c r="D118" s="85">
        <v>0</v>
      </c>
      <c r="E118" s="85">
        <v>0</v>
      </c>
      <c r="F118" s="85">
        <v>0</v>
      </c>
      <c r="G118" s="85">
        <f t="shared" si="27"/>
        <v>0</v>
      </c>
    </row>
    <row r="119" spans="1:7" x14ac:dyDescent="0.25">
      <c r="A119" s="46" t="s">
        <v>63</v>
      </c>
      <c r="B119" s="85">
        <v>0</v>
      </c>
      <c r="C119" s="85">
        <v>0</v>
      </c>
      <c r="D119" s="85">
        <v>0</v>
      </c>
      <c r="E119" s="85">
        <v>0</v>
      </c>
      <c r="F119" s="85">
        <v>0</v>
      </c>
      <c r="G119" s="85">
        <f t="shared" si="27"/>
        <v>0</v>
      </c>
    </row>
    <row r="120" spans="1:7" x14ac:dyDescent="0.25">
      <c r="A120" s="46" t="s">
        <v>64</v>
      </c>
      <c r="B120" s="85">
        <v>0</v>
      </c>
      <c r="C120" s="85">
        <v>0</v>
      </c>
      <c r="D120" s="85">
        <v>0</v>
      </c>
      <c r="E120" s="85">
        <v>0</v>
      </c>
      <c r="F120" s="85">
        <v>0</v>
      </c>
      <c r="G120" s="85">
        <f t="shared" si="27"/>
        <v>0</v>
      </c>
    </row>
    <row r="121" spans="1:7" x14ac:dyDescent="0.25">
      <c r="A121" s="46" t="s">
        <v>65</v>
      </c>
      <c r="B121" s="85">
        <v>0</v>
      </c>
      <c r="C121" s="85">
        <v>0</v>
      </c>
      <c r="D121" s="85">
        <v>0</v>
      </c>
      <c r="E121" s="85">
        <v>0</v>
      </c>
      <c r="F121" s="85">
        <v>0</v>
      </c>
      <c r="G121" s="85">
        <f t="shared" si="27"/>
        <v>0</v>
      </c>
    </row>
    <row r="122" spans="1:7" x14ac:dyDescent="0.25">
      <c r="A122" s="46" t="s">
        <v>66</v>
      </c>
      <c r="B122" s="85">
        <v>0</v>
      </c>
      <c r="C122" s="85">
        <v>0</v>
      </c>
      <c r="D122" s="85">
        <v>0</v>
      </c>
      <c r="E122" s="85">
        <v>0</v>
      </c>
      <c r="F122" s="85">
        <v>0</v>
      </c>
      <c r="G122" s="85">
        <f t="shared" si="27"/>
        <v>0</v>
      </c>
    </row>
    <row r="123" spans="1:7" x14ac:dyDescent="0.25">
      <c r="A123" s="45" t="s">
        <v>67</v>
      </c>
      <c r="B123" s="86">
        <f t="shared" ref="B123:G123" si="28">SUM(B124:B132)</f>
        <v>66872800</v>
      </c>
      <c r="C123" s="86">
        <f t="shared" si="28"/>
        <v>66658877.710000001</v>
      </c>
      <c r="D123" s="86">
        <f t="shared" si="28"/>
        <v>133531677.70999999</v>
      </c>
      <c r="E123" s="86">
        <f t="shared" si="28"/>
        <v>4913000</v>
      </c>
      <c r="F123" s="86">
        <f t="shared" si="28"/>
        <v>4913000</v>
      </c>
      <c r="G123" s="86">
        <f t="shared" si="28"/>
        <v>128618677.70999999</v>
      </c>
    </row>
    <row r="124" spans="1:7" x14ac:dyDescent="0.25">
      <c r="A124" s="46" t="s">
        <v>68</v>
      </c>
      <c r="B124" s="85">
        <v>3380000</v>
      </c>
      <c r="C124" s="85">
        <v>-3198000</v>
      </c>
      <c r="D124" s="85">
        <v>182000</v>
      </c>
      <c r="E124" s="85">
        <v>0</v>
      </c>
      <c r="F124" s="85">
        <v>0</v>
      </c>
      <c r="G124" s="85">
        <f>D124-E124</f>
        <v>182000</v>
      </c>
    </row>
    <row r="125" spans="1:7" x14ac:dyDescent="0.25">
      <c r="A125" s="46" t="s">
        <v>69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f t="shared" ref="G125:G132" si="29">D125-E125</f>
        <v>0</v>
      </c>
    </row>
    <row r="126" spans="1:7" x14ac:dyDescent="0.25">
      <c r="A126" s="46" t="s">
        <v>70</v>
      </c>
      <c r="B126" s="85">
        <v>0</v>
      </c>
      <c r="C126" s="85">
        <v>0</v>
      </c>
      <c r="D126" s="85">
        <v>0</v>
      </c>
      <c r="E126" s="85">
        <v>0</v>
      </c>
      <c r="F126" s="85">
        <v>0</v>
      </c>
      <c r="G126" s="85">
        <f t="shared" si="29"/>
        <v>0</v>
      </c>
    </row>
    <row r="127" spans="1:7" x14ac:dyDescent="0.25">
      <c r="A127" s="46" t="s">
        <v>71</v>
      </c>
      <c r="B127" s="85">
        <v>50402590</v>
      </c>
      <c r="C127" s="85">
        <v>81747087.719999999</v>
      </c>
      <c r="D127" s="85">
        <v>132149677.72</v>
      </c>
      <c r="E127" s="85">
        <v>4913000</v>
      </c>
      <c r="F127" s="85">
        <v>4913000</v>
      </c>
      <c r="G127" s="85">
        <f t="shared" si="29"/>
        <v>127236677.72</v>
      </c>
    </row>
    <row r="128" spans="1:7" x14ac:dyDescent="0.25">
      <c r="A128" s="46" t="s">
        <v>72</v>
      </c>
      <c r="B128" s="85">
        <v>8360000</v>
      </c>
      <c r="C128" s="85">
        <v>-8360000</v>
      </c>
      <c r="D128" s="85">
        <v>0</v>
      </c>
      <c r="E128" s="85">
        <v>0</v>
      </c>
      <c r="F128" s="85">
        <v>0</v>
      </c>
      <c r="G128" s="85">
        <f t="shared" si="29"/>
        <v>0</v>
      </c>
    </row>
    <row r="129" spans="1:7" x14ac:dyDescent="0.25">
      <c r="A129" s="46" t="s">
        <v>73</v>
      </c>
      <c r="B129" s="85">
        <v>4730210</v>
      </c>
      <c r="C129" s="85">
        <v>-3530210.01</v>
      </c>
      <c r="D129" s="85">
        <v>1199999.99</v>
      </c>
      <c r="E129" s="85">
        <v>0</v>
      </c>
      <c r="F129" s="85">
        <v>0</v>
      </c>
      <c r="G129" s="85">
        <f t="shared" si="29"/>
        <v>1199999.99</v>
      </c>
    </row>
    <row r="130" spans="1:7" x14ac:dyDescent="0.25">
      <c r="A130" s="46" t="s">
        <v>74</v>
      </c>
      <c r="B130" s="85">
        <v>0</v>
      </c>
      <c r="C130" s="85">
        <v>0</v>
      </c>
      <c r="D130" s="85">
        <v>0</v>
      </c>
      <c r="E130" s="85">
        <v>0</v>
      </c>
      <c r="F130" s="85">
        <v>0</v>
      </c>
      <c r="G130" s="85">
        <f t="shared" si="29"/>
        <v>0</v>
      </c>
    </row>
    <row r="131" spans="1:7" x14ac:dyDescent="0.25">
      <c r="A131" s="46" t="s">
        <v>75</v>
      </c>
      <c r="B131" s="85">
        <v>0</v>
      </c>
      <c r="C131" s="85">
        <v>0</v>
      </c>
      <c r="D131" s="85">
        <v>0</v>
      </c>
      <c r="E131" s="85">
        <v>0</v>
      </c>
      <c r="F131" s="85">
        <v>0</v>
      </c>
      <c r="G131" s="85">
        <f t="shared" si="29"/>
        <v>0</v>
      </c>
    </row>
    <row r="132" spans="1:7" x14ac:dyDescent="0.25">
      <c r="A132" s="46" t="s">
        <v>76</v>
      </c>
      <c r="B132" s="85">
        <v>0</v>
      </c>
      <c r="C132" s="85">
        <v>0</v>
      </c>
      <c r="D132" s="85">
        <v>0</v>
      </c>
      <c r="E132" s="85">
        <v>0</v>
      </c>
      <c r="F132" s="85">
        <v>0</v>
      </c>
      <c r="G132" s="85">
        <f t="shared" si="29"/>
        <v>0</v>
      </c>
    </row>
    <row r="133" spans="1:7" x14ac:dyDescent="0.25">
      <c r="A133" s="45" t="s">
        <v>77</v>
      </c>
      <c r="B133" s="86">
        <f t="shared" ref="B133:G133" si="30">SUM(B134:B136)</f>
        <v>215006645.21000001</v>
      </c>
      <c r="C133" s="86">
        <f t="shared" si="30"/>
        <v>636222668.47000003</v>
      </c>
      <c r="D133" s="86">
        <f t="shared" si="30"/>
        <v>851229313.67999995</v>
      </c>
      <c r="E133" s="86">
        <f t="shared" si="30"/>
        <v>206776541.31</v>
      </c>
      <c r="F133" s="86">
        <f t="shared" si="30"/>
        <v>196572141.88</v>
      </c>
      <c r="G133" s="86">
        <f t="shared" si="30"/>
        <v>644452772.37</v>
      </c>
    </row>
    <row r="134" spans="1:7" x14ac:dyDescent="0.25">
      <c r="A134" s="46" t="s">
        <v>78</v>
      </c>
      <c r="B134" s="85">
        <v>184116645.21000001</v>
      </c>
      <c r="C134" s="85">
        <v>503408649.81</v>
      </c>
      <c r="D134" s="85">
        <v>687525295.01999998</v>
      </c>
      <c r="E134" s="85">
        <v>191182278.88</v>
      </c>
      <c r="F134" s="85">
        <v>183080241.31999999</v>
      </c>
      <c r="G134" s="85">
        <f>D134-E134</f>
        <v>496343016.13999999</v>
      </c>
    </row>
    <row r="135" spans="1:7" x14ac:dyDescent="0.25">
      <c r="A135" s="46" t="s">
        <v>79</v>
      </c>
      <c r="B135" s="85">
        <v>30890000</v>
      </c>
      <c r="C135" s="85">
        <v>132814018.66</v>
      </c>
      <c r="D135" s="85">
        <v>163704018.66</v>
      </c>
      <c r="E135" s="85">
        <v>15594262.43</v>
      </c>
      <c r="F135" s="85">
        <v>13491900.560000001</v>
      </c>
      <c r="G135" s="85">
        <f t="shared" ref="G135:G136" si="31">D135-E135</f>
        <v>148109756.22999999</v>
      </c>
    </row>
    <row r="136" spans="1:7" x14ac:dyDescent="0.25">
      <c r="A136" s="46" t="s">
        <v>80</v>
      </c>
      <c r="B136" s="85">
        <v>0</v>
      </c>
      <c r="C136" s="85">
        <v>0</v>
      </c>
      <c r="D136" s="85">
        <v>0</v>
      </c>
      <c r="E136" s="85">
        <v>0</v>
      </c>
      <c r="F136" s="85">
        <v>0</v>
      </c>
      <c r="G136" s="85">
        <f t="shared" si="31"/>
        <v>0</v>
      </c>
    </row>
    <row r="137" spans="1:7" x14ac:dyDescent="0.25">
      <c r="A137" s="45" t="s">
        <v>81</v>
      </c>
      <c r="B137" s="86">
        <f t="shared" ref="B137:G137" si="32">SUM(B138:B142,B144:B145)</f>
        <v>263384371.46000001</v>
      </c>
      <c r="C137" s="86">
        <f t="shared" si="32"/>
        <v>-263384371.46000001</v>
      </c>
      <c r="D137" s="86">
        <f t="shared" si="32"/>
        <v>0</v>
      </c>
      <c r="E137" s="86">
        <f t="shared" si="32"/>
        <v>0</v>
      </c>
      <c r="F137" s="86">
        <f t="shared" si="32"/>
        <v>0</v>
      </c>
      <c r="G137" s="86">
        <f t="shared" si="32"/>
        <v>0</v>
      </c>
    </row>
    <row r="138" spans="1:7" x14ac:dyDescent="0.25">
      <c r="A138" s="46" t="s">
        <v>82</v>
      </c>
      <c r="B138" s="85">
        <v>0</v>
      </c>
      <c r="C138" s="85">
        <v>0</v>
      </c>
      <c r="D138" s="85">
        <v>0</v>
      </c>
      <c r="E138" s="85">
        <v>0</v>
      </c>
      <c r="F138" s="85">
        <v>0</v>
      </c>
      <c r="G138" s="85">
        <f>D138-E138</f>
        <v>0</v>
      </c>
    </row>
    <row r="139" spans="1:7" x14ac:dyDescent="0.25">
      <c r="A139" s="46" t="s">
        <v>83</v>
      </c>
      <c r="B139" s="85">
        <v>0</v>
      </c>
      <c r="C139" s="85">
        <v>0</v>
      </c>
      <c r="D139" s="85">
        <v>0</v>
      </c>
      <c r="E139" s="85">
        <v>0</v>
      </c>
      <c r="F139" s="85">
        <v>0</v>
      </c>
      <c r="G139" s="85">
        <f t="shared" ref="G139:G145" si="33">D139-E139</f>
        <v>0</v>
      </c>
    </row>
    <row r="140" spans="1:7" x14ac:dyDescent="0.25">
      <c r="A140" s="46" t="s">
        <v>84</v>
      </c>
      <c r="B140" s="85">
        <v>0</v>
      </c>
      <c r="C140" s="85">
        <v>0</v>
      </c>
      <c r="D140" s="85">
        <v>0</v>
      </c>
      <c r="E140" s="85">
        <v>0</v>
      </c>
      <c r="F140" s="85">
        <v>0</v>
      </c>
      <c r="G140" s="85">
        <f t="shared" si="33"/>
        <v>0</v>
      </c>
    </row>
    <row r="141" spans="1:7" x14ac:dyDescent="0.25">
      <c r="A141" s="46" t="s">
        <v>85</v>
      </c>
      <c r="B141" s="85">
        <v>0</v>
      </c>
      <c r="C141" s="85">
        <v>0</v>
      </c>
      <c r="D141" s="85">
        <v>0</v>
      </c>
      <c r="E141" s="85">
        <v>0</v>
      </c>
      <c r="F141" s="85">
        <v>0</v>
      </c>
      <c r="G141" s="85">
        <f t="shared" si="33"/>
        <v>0</v>
      </c>
    </row>
    <row r="142" spans="1:7" x14ac:dyDescent="0.25">
      <c r="A142" s="46" t="s">
        <v>86</v>
      </c>
      <c r="B142" s="85">
        <v>0</v>
      </c>
      <c r="C142" s="85">
        <v>0</v>
      </c>
      <c r="D142" s="85">
        <v>0</v>
      </c>
      <c r="E142" s="85">
        <v>0</v>
      </c>
      <c r="F142" s="85">
        <v>0</v>
      </c>
      <c r="G142" s="85">
        <f t="shared" si="33"/>
        <v>0</v>
      </c>
    </row>
    <row r="143" spans="1:7" x14ac:dyDescent="0.25">
      <c r="A143" s="46" t="s">
        <v>87</v>
      </c>
      <c r="B143" s="85">
        <v>0</v>
      </c>
      <c r="C143" s="85">
        <v>0</v>
      </c>
      <c r="D143" s="85">
        <v>0</v>
      </c>
      <c r="E143" s="85">
        <v>0</v>
      </c>
      <c r="F143" s="85">
        <v>0</v>
      </c>
      <c r="G143" s="85">
        <f t="shared" si="33"/>
        <v>0</v>
      </c>
    </row>
    <row r="144" spans="1:7" x14ac:dyDescent="0.25">
      <c r="A144" s="46" t="s">
        <v>88</v>
      </c>
      <c r="B144" s="85">
        <v>0</v>
      </c>
      <c r="C144" s="85">
        <v>0</v>
      </c>
      <c r="D144" s="85">
        <v>0</v>
      </c>
      <c r="E144" s="85">
        <v>0</v>
      </c>
      <c r="F144" s="85">
        <v>0</v>
      </c>
      <c r="G144" s="85">
        <f t="shared" si="33"/>
        <v>0</v>
      </c>
    </row>
    <row r="145" spans="1:7" x14ac:dyDescent="0.25">
      <c r="A145" s="46" t="s">
        <v>89</v>
      </c>
      <c r="B145" s="85">
        <v>263384371.46000001</v>
      </c>
      <c r="C145" s="85">
        <v>-263384371.46000001</v>
      </c>
      <c r="D145" s="85">
        <v>0</v>
      </c>
      <c r="E145" s="85">
        <v>0</v>
      </c>
      <c r="F145" s="85">
        <v>0</v>
      </c>
      <c r="G145" s="85">
        <f t="shared" si="33"/>
        <v>0</v>
      </c>
    </row>
    <row r="146" spans="1:7" x14ac:dyDescent="0.25">
      <c r="A146" s="45" t="s">
        <v>90</v>
      </c>
      <c r="B146" s="86">
        <f t="shared" ref="B146:G146" si="34">SUM(B147:B149)</f>
        <v>0</v>
      </c>
      <c r="C146" s="86">
        <f t="shared" si="34"/>
        <v>0</v>
      </c>
      <c r="D146" s="86">
        <f t="shared" si="34"/>
        <v>0</v>
      </c>
      <c r="E146" s="86">
        <f t="shared" si="34"/>
        <v>0</v>
      </c>
      <c r="F146" s="86">
        <f t="shared" si="34"/>
        <v>0</v>
      </c>
      <c r="G146" s="86">
        <f t="shared" si="34"/>
        <v>0</v>
      </c>
    </row>
    <row r="147" spans="1:7" x14ac:dyDescent="0.25">
      <c r="A147" s="46" t="s">
        <v>91</v>
      </c>
      <c r="B147" s="85">
        <v>0</v>
      </c>
      <c r="C147" s="85">
        <v>0</v>
      </c>
      <c r="D147" s="85">
        <v>0</v>
      </c>
      <c r="E147" s="85">
        <v>0</v>
      </c>
      <c r="F147" s="85">
        <v>0</v>
      </c>
      <c r="G147" s="85">
        <f>D147-E147</f>
        <v>0</v>
      </c>
    </row>
    <row r="148" spans="1:7" x14ac:dyDescent="0.25">
      <c r="A148" s="46" t="s">
        <v>92</v>
      </c>
      <c r="B148" s="85">
        <v>0</v>
      </c>
      <c r="C148" s="85">
        <v>0</v>
      </c>
      <c r="D148" s="85">
        <v>0</v>
      </c>
      <c r="E148" s="85">
        <v>0</v>
      </c>
      <c r="F148" s="85">
        <v>0</v>
      </c>
      <c r="G148" s="85">
        <f t="shared" ref="G148:G149" si="35">D148-E148</f>
        <v>0</v>
      </c>
    </row>
    <row r="149" spans="1:7" x14ac:dyDescent="0.25">
      <c r="A149" s="46" t="s">
        <v>93</v>
      </c>
      <c r="B149" s="85">
        <v>0</v>
      </c>
      <c r="C149" s="85">
        <v>0</v>
      </c>
      <c r="D149" s="85">
        <v>0</v>
      </c>
      <c r="E149" s="85">
        <v>0</v>
      </c>
      <c r="F149" s="85">
        <v>0</v>
      </c>
      <c r="G149" s="85">
        <f t="shared" si="35"/>
        <v>0</v>
      </c>
    </row>
    <row r="150" spans="1:7" x14ac:dyDescent="0.25">
      <c r="A150" s="45" t="s">
        <v>94</v>
      </c>
      <c r="B150" s="86">
        <f t="shared" ref="B150:G150" si="36">SUM(B151:B157)</f>
        <v>231544825.31999999</v>
      </c>
      <c r="C150" s="86">
        <f t="shared" si="36"/>
        <v>-27949815.23</v>
      </c>
      <c r="D150" s="86">
        <f t="shared" si="36"/>
        <v>203595010.09</v>
      </c>
      <c r="E150" s="86">
        <f t="shared" si="36"/>
        <v>144344325.39000002</v>
      </c>
      <c r="F150" s="86">
        <f t="shared" si="36"/>
        <v>144344325.39000002</v>
      </c>
      <c r="G150" s="86">
        <f t="shared" si="36"/>
        <v>59250684.699999996</v>
      </c>
    </row>
    <row r="151" spans="1:7" x14ac:dyDescent="0.25">
      <c r="A151" s="46" t="s">
        <v>95</v>
      </c>
      <c r="B151" s="85">
        <v>93580406.349999994</v>
      </c>
      <c r="C151" s="85">
        <v>-2321724.91</v>
      </c>
      <c r="D151" s="85">
        <v>91258681.439999998</v>
      </c>
      <c r="E151" s="85">
        <v>65061362.030000001</v>
      </c>
      <c r="F151" s="85">
        <v>65061362.030000001</v>
      </c>
      <c r="G151" s="85">
        <f>D151-E151</f>
        <v>26197319.409999996</v>
      </c>
    </row>
    <row r="152" spans="1:7" x14ac:dyDescent="0.25">
      <c r="A152" s="46" t="s">
        <v>96</v>
      </c>
      <c r="B152" s="85">
        <v>137804418.97</v>
      </c>
      <c r="C152" s="85">
        <v>-25628090.32</v>
      </c>
      <c r="D152" s="85">
        <v>112176328.65000001</v>
      </c>
      <c r="E152" s="85">
        <v>79180525.340000004</v>
      </c>
      <c r="F152" s="85">
        <v>79180525.340000004</v>
      </c>
      <c r="G152" s="85">
        <f t="shared" ref="G152:G157" si="37">D152-E152</f>
        <v>32995803.310000002</v>
      </c>
    </row>
    <row r="153" spans="1:7" x14ac:dyDescent="0.25">
      <c r="A153" s="46" t="s">
        <v>97</v>
      </c>
      <c r="B153" s="85">
        <v>0</v>
      </c>
      <c r="C153" s="85">
        <v>0</v>
      </c>
      <c r="D153" s="85">
        <v>0</v>
      </c>
      <c r="E153" s="85">
        <v>0</v>
      </c>
      <c r="F153" s="85">
        <v>0</v>
      </c>
      <c r="G153" s="85">
        <f t="shared" si="37"/>
        <v>0</v>
      </c>
    </row>
    <row r="154" spans="1:7" x14ac:dyDescent="0.25">
      <c r="A154" s="48" t="s">
        <v>98</v>
      </c>
      <c r="B154" s="85">
        <v>160000</v>
      </c>
      <c r="C154" s="85">
        <v>0</v>
      </c>
      <c r="D154" s="85">
        <v>160000</v>
      </c>
      <c r="E154" s="85">
        <v>102438.02</v>
      </c>
      <c r="F154" s="85">
        <v>102438.02</v>
      </c>
      <c r="G154" s="85">
        <f t="shared" si="37"/>
        <v>57561.979999999996</v>
      </c>
    </row>
    <row r="155" spans="1:7" x14ac:dyDescent="0.25">
      <c r="A155" s="46" t="s">
        <v>99</v>
      </c>
      <c r="B155" s="85">
        <v>0</v>
      </c>
      <c r="C155" s="85">
        <v>0</v>
      </c>
      <c r="D155" s="85">
        <v>0</v>
      </c>
      <c r="E155" s="85">
        <v>0</v>
      </c>
      <c r="F155" s="85">
        <v>0</v>
      </c>
      <c r="G155" s="85">
        <f t="shared" si="37"/>
        <v>0</v>
      </c>
    </row>
    <row r="156" spans="1:7" x14ac:dyDescent="0.25">
      <c r="A156" s="46" t="s">
        <v>100</v>
      </c>
      <c r="B156" s="85">
        <v>0</v>
      </c>
      <c r="C156" s="85">
        <v>0</v>
      </c>
      <c r="D156" s="85">
        <v>0</v>
      </c>
      <c r="E156" s="85">
        <v>0</v>
      </c>
      <c r="F156" s="85">
        <v>0</v>
      </c>
      <c r="G156" s="85">
        <f t="shared" si="37"/>
        <v>0</v>
      </c>
    </row>
    <row r="157" spans="1:7" x14ac:dyDescent="0.25">
      <c r="A157" s="46" t="s">
        <v>101</v>
      </c>
      <c r="B157" s="85">
        <v>0</v>
      </c>
      <c r="C157" s="85">
        <v>0</v>
      </c>
      <c r="D157" s="85">
        <v>0</v>
      </c>
      <c r="E157" s="85">
        <v>0</v>
      </c>
      <c r="F157" s="85">
        <v>0</v>
      </c>
      <c r="G157" s="85">
        <f t="shared" si="37"/>
        <v>0</v>
      </c>
    </row>
    <row r="158" spans="1:7" x14ac:dyDescent="0.25">
      <c r="A158" s="49"/>
      <c r="B158" s="87"/>
      <c r="C158" s="87"/>
      <c r="D158" s="87"/>
      <c r="E158" s="87"/>
      <c r="F158" s="87"/>
      <c r="G158" s="87"/>
    </row>
    <row r="159" spans="1:7" x14ac:dyDescent="0.25">
      <c r="A159" s="8" t="s">
        <v>103</v>
      </c>
      <c r="B159" s="88">
        <f t="shared" ref="B159:G159" si="38">B9+B84</f>
        <v>7835165416</v>
      </c>
      <c r="C159" s="88">
        <f t="shared" si="38"/>
        <v>3440244577.4299998</v>
      </c>
      <c r="D159" s="88">
        <f t="shared" si="38"/>
        <v>11275409992.929998</v>
      </c>
      <c r="E159" s="88">
        <f t="shared" si="38"/>
        <v>5380263333.5</v>
      </c>
      <c r="F159" s="88">
        <f t="shared" si="38"/>
        <v>5239837763.7600002</v>
      </c>
      <c r="G159" s="88">
        <f t="shared" si="38"/>
        <v>5895146659.4300003</v>
      </c>
    </row>
    <row r="160" spans="1:7" x14ac:dyDescent="0.25">
      <c r="A160" s="20"/>
      <c r="B160" s="19"/>
      <c r="C160" s="19"/>
      <c r="D160" s="19"/>
      <c r="E160" s="19"/>
      <c r="F160" s="19"/>
      <c r="G160" s="19"/>
    </row>
    <row r="161" spans="1:7" x14ac:dyDescent="0.25">
      <c r="A161" s="93"/>
      <c r="B161" s="94"/>
      <c r="C161" s="94"/>
      <c r="D161" s="94"/>
      <c r="E161" s="94"/>
      <c r="F161" s="94"/>
      <c r="G161" s="94"/>
    </row>
    <row r="162" spans="1:7" x14ac:dyDescent="0.25">
      <c r="B162" s="94"/>
      <c r="C162" s="94"/>
      <c r="D162" s="94"/>
      <c r="E162" s="94"/>
      <c r="F162" s="94"/>
      <c r="G162" s="94"/>
    </row>
    <row r="163" spans="1:7" x14ac:dyDescent="0.25">
      <c r="B163" s="94"/>
      <c r="C163" s="94"/>
      <c r="D163" s="94"/>
      <c r="E163" s="94"/>
      <c r="F163" s="94"/>
      <c r="G163" s="94"/>
    </row>
    <row r="164" spans="1:7" x14ac:dyDescent="0.25">
      <c r="B164" s="94"/>
      <c r="C164" s="94"/>
      <c r="D164" s="94"/>
      <c r="E164" s="94"/>
      <c r="F164" s="94"/>
      <c r="G164" s="94"/>
    </row>
    <row r="165" spans="1:7" x14ac:dyDescent="0.25">
      <c r="B165" s="94"/>
      <c r="C165" s="94"/>
      <c r="D165" s="94"/>
      <c r="E165" s="94"/>
      <c r="F165" s="94"/>
      <c r="G165" s="94"/>
    </row>
    <row r="166" spans="1:7" x14ac:dyDescent="0.25">
      <c r="B166" s="94"/>
      <c r="C166" s="94"/>
      <c r="D166" s="94"/>
      <c r="E166" s="94"/>
      <c r="F166" s="94"/>
      <c r="G166" s="94"/>
    </row>
    <row r="167" spans="1:7" x14ac:dyDescent="0.25">
      <c r="B167" s="94"/>
      <c r="C167" s="94"/>
      <c r="D167" s="94"/>
      <c r="E167" s="94"/>
      <c r="F167" s="94"/>
      <c r="G167" s="94"/>
    </row>
    <row r="168" spans="1:7" x14ac:dyDescent="0.25">
      <c r="B168" s="94"/>
      <c r="C168" s="94"/>
      <c r="D168" s="94"/>
      <c r="E168" s="94"/>
      <c r="F168" s="94"/>
      <c r="G168" s="94"/>
    </row>
    <row r="169" spans="1:7" x14ac:dyDescent="0.25">
      <c r="A169" s="93"/>
      <c r="B169" s="94"/>
      <c r="C169" s="94"/>
      <c r="D169" s="94"/>
      <c r="E169" s="94"/>
      <c r="F169" s="94"/>
      <c r="G169" s="94"/>
    </row>
    <row r="170" spans="1:7" x14ac:dyDescent="0.25">
      <c r="A170" s="93"/>
      <c r="B170" s="94"/>
      <c r="C170" s="94"/>
      <c r="D170" s="94"/>
      <c r="E170" s="94"/>
      <c r="F170" s="94"/>
      <c r="G170" s="94"/>
    </row>
    <row r="171" spans="1:7" x14ac:dyDescent="0.25">
      <c r="A171" s="93"/>
      <c r="B171" s="94"/>
      <c r="C171" s="94"/>
      <c r="D171" s="94"/>
      <c r="E171" s="94"/>
      <c r="F171" s="94"/>
      <c r="G171" s="94"/>
    </row>
    <row r="172" spans="1:7" x14ac:dyDescent="0.25">
      <c r="A172" s="93"/>
      <c r="B172" s="94"/>
      <c r="C172" s="94"/>
      <c r="D172" s="94"/>
      <c r="E172" s="94"/>
      <c r="F172" s="94"/>
      <c r="G172" s="94"/>
    </row>
    <row r="173" spans="1:7" x14ac:dyDescent="0.25">
      <c r="A173" s="93"/>
      <c r="B173" s="94"/>
      <c r="C173" s="94"/>
      <c r="D173" s="94"/>
      <c r="E173" s="94"/>
      <c r="F173" s="94"/>
      <c r="G173" s="94"/>
    </row>
    <row r="174" spans="1:7" x14ac:dyDescent="0.25">
      <c r="A174" s="93"/>
      <c r="B174" s="94"/>
      <c r="C174" s="94"/>
      <c r="D174" s="94"/>
      <c r="E174" s="94"/>
      <c r="F174" s="94"/>
      <c r="G174" s="94"/>
    </row>
    <row r="175" spans="1:7" x14ac:dyDescent="0.25">
      <c r="A175" s="93"/>
      <c r="B175" s="94"/>
      <c r="C175" s="94"/>
      <c r="D175" s="94"/>
      <c r="E175" s="94"/>
      <c r="F175" s="94"/>
      <c r="G175" s="94"/>
    </row>
    <row r="176" spans="1:7" x14ac:dyDescent="0.25">
      <c r="A176" s="93"/>
      <c r="B176" s="94"/>
      <c r="C176" s="94"/>
      <c r="D176" s="94"/>
      <c r="E176" s="94"/>
      <c r="F176" s="94"/>
      <c r="G176" s="94"/>
    </row>
    <row r="177" spans="1:7" x14ac:dyDescent="0.25">
      <c r="A177" s="93"/>
      <c r="B177" s="94"/>
      <c r="C177" s="94"/>
      <c r="D177" s="94"/>
      <c r="E177" s="94"/>
      <c r="F177" s="94"/>
      <c r="G177" s="94"/>
    </row>
    <row r="178" spans="1:7" x14ac:dyDescent="0.25">
      <c r="A178" s="93"/>
      <c r="B178" s="94"/>
      <c r="C178" s="94"/>
      <c r="D178" s="94"/>
      <c r="E178" s="94"/>
      <c r="F178" s="94"/>
      <c r="G178" s="94"/>
    </row>
    <row r="179" spans="1:7" x14ac:dyDescent="0.25">
      <c r="A179" s="93"/>
      <c r="B179" s="94"/>
      <c r="C179" s="94"/>
      <c r="D179" s="94"/>
      <c r="E179" s="94"/>
      <c r="F179" s="94"/>
      <c r="G179" s="94"/>
    </row>
    <row r="180" spans="1:7" x14ac:dyDescent="0.25">
      <c r="A180" s="93"/>
      <c r="B180" s="94"/>
      <c r="C180" s="94"/>
      <c r="D180" s="94"/>
      <c r="E180" s="94"/>
      <c r="F180" s="94"/>
      <c r="G180" s="94"/>
    </row>
    <row r="181" spans="1:7" x14ac:dyDescent="0.25">
      <c r="A181" s="93"/>
      <c r="B181" s="94"/>
      <c r="C181" s="94"/>
      <c r="D181" s="94"/>
      <c r="E181" s="94"/>
      <c r="F181" s="94"/>
      <c r="G181" s="94"/>
    </row>
    <row r="182" spans="1:7" x14ac:dyDescent="0.25">
      <c r="B182" s="78"/>
      <c r="C182" s="78"/>
      <c r="D182" s="78"/>
      <c r="E182" s="78"/>
      <c r="F182" s="78"/>
      <c r="G182" s="78"/>
    </row>
    <row r="183" spans="1:7" x14ac:dyDescent="0.25">
      <c r="B183" s="78"/>
      <c r="C183" s="78"/>
      <c r="D183" s="78"/>
      <c r="E183" s="78"/>
      <c r="F183" s="78"/>
      <c r="G183" s="78"/>
    </row>
    <row r="184" spans="1:7" x14ac:dyDescent="0.25">
      <c r="B184" s="78"/>
      <c r="C184" s="78"/>
      <c r="D184" s="78"/>
      <c r="E184" s="78"/>
      <c r="F184" s="78"/>
      <c r="G184" s="78"/>
    </row>
    <row r="185" spans="1:7" x14ac:dyDescent="0.25">
      <c r="B185" s="78"/>
      <c r="C185" s="78"/>
      <c r="D185" s="78"/>
      <c r="E185" s="78"/>
      <c r="F185" s="78"/>
      <c r="G185" s="78"/>
    </row>
    <row r="186" spans="1:7" x14ac:dyDescent="0.25">
      <c r="B186" s="78"/>
      <c r="C186" s="78"/>
      <c r="D186" s="78"/>
      <c r="E186" s="78"/>
      <c r="F186" s="78"/>
      <c r="G186" s="78"/>
    </row>
    <row r="187" spans="1:7" x14ac:dyDescent="0.25">
      <c r="B187" s="78"/>
      <c r="C187" s="78"/>
      <c r="D187" s="78"/>
      <c r="E187" s="78"/>
      <c r="F187" s="78"/>
      <c r="G187" s="78"/>
    </row>
    <row r="188" spans="1:7" x14ac:dyDescent="0.25">
      <c r="B188" s="78"/>
      <c r="C188" s="78"/>
      <c r="D188" s="78"/>
      <c r="F188" s="78"/>
      <c r="G188" s="78"/>
    </row>
    <row r="189" spans="1:7" x14ac:dyDescent="0.25">
      <c r="A189" s="89"/>
      <c r="B189" s="89"/>
      <c r="C189" s="90"/>
      <c r="D189" s="90"/>
      <c r="E189" s="90"/>
      <c r="F189" s="78"/>
      <c r="G189" s="78"/>
    </row>
    <row r="190" spans="1:7" x14ac:dyDescent="0.25">
      <c r="A190" s="91" t="s">
        <v>352</v>
      </c>
      <c r="B190" s="89"/>
      <c r="C190" s="103" t="s">
        <v>353</v>
      </c>
      <c r="D190" s="103"/>
      <c r="E190" s="103"/>
      <c r="F190" s="78"/>
      <c r="G190" s="78"/>
    </row>
    <row r="191" spans="1:7" x14ac:dyDescent="0.25">
      <c r="A191" s="92" t="s">
        <v>354</v>
      </c>
      <c r="B191" s="89"/>
      <c r="C191" s="103" t="s">
        <v>355</v>
      </c>
      <c r="D191" s="103"/>
      <c r="E191" s="103"/>
      <c r="F191" s="78"/>
      <c r="G191" s="78"/>
    </row>
  </sheetData>
  <protectedRanges>
    <protectedRange sqref="B84:G84 B9:G9" name="Rango1_2"/>
  </protectedRanges>
  <mergeCells count="6">
    <mergeCell ref="C191:E191"/>
    <mergeCell ref="A7:A8"/>
    <mergeCell ref="B7:F7"/>
    <mergeCell ref="G7:G8"/>
    <mergeCell ref="A1:G1"/>
    <mergeCell ref="C190:E190"/>
  </mergeCells>
  <pageMargins left="0.70866141732283472" right="0.70866141732283472" top="0.74803149606299213" bottom="0.74803149606299213" header="0.31496062992125984" footer="0.31496062992125984"/>
  <pageSetup scale="43" fitToHeight="0" orientation="portrait" horizontalDpi="1200" verticalDpi="1200" r:id="rId1"/>
  <ignoredErrors>
    <ignoredError sqref="B9:G10 G19:G24 B18:F18 G30:G32 B28:F28 G41 B38:F38 G50:G51 B48:F48 G61 B58:F58 B63:G69 B62:F62 B71:F85 B103:C103 B93:C93 E93:F93 G17 G14 G26:G27 G25 G37 G29 G34:G36 G33 G39:G40 G44:G45 G42 G49 G55 G52:G54 G59:G60 B113:F113 B123:F123 B133:F133 B137:F144 B146:F150 B158:F159 G11:G13 G15:G16 G43 G46:G47 G56:G57 G70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47"/>
  <sheetViews>
    <sheetView showGridLines="0" topLeftCell="A2" zoomScaleNormal="100" workbookViewId="0">
      <selection activeCell="A2" sqref="A2:XFD6"/>
    </sheetView>
  </sheetViews>
  <sheetFormatPr baseColWidth="10" defaultColWidth="11" defaultRowHeight="15" x14ac:dyDescent="0.25"/>
  <cols>
    <col min="1" max="1" width="84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9" t="s">
        <v>104</v>
      </c>
      <c r="B1" s="110"/>
      <c r="C1" s="110"/>
      <c r="D1" s="110"/>
      <c r="E1" s="110"/>
      <c r="F1" s="110"/>
      <c r="G1" s="111"/>
    </row>
    <row r="2" spans="1:7" ht="15" customHeight="1" x14ac:dyDescent="0.25">
      <c r="A2" s="50" t="s">
        <v>274</v>
      </c>
      <c r="B2" s="51"/>
      <c r="C2" s="51"/>
      <c r="D2" s="51"/>
      <c r="E2" s="51"/>
      <c r="F2" s="51"/>
      <c r="G2" s="52"/>
    </row>
    <row r="3" spans="1:7" ht="15" customHeight="1" x14ac:dyDescent="0.25">
      <c r="A3" s="53" t="s">
        <v>20</v>
      </c>
      <c r="B3" s="100"/>
      <c r="C3" s="100"/>
      <c r="D3" s="100"/>
      <c r="E3" s="100"/>
      <c r="F3" s="100"/>
      <c r="G3" s="55"/>
    </row>
    <row r="4" spans="1:7" ht="15" customHeight="1" x14ac:dyDescent="0.25">
      <c r="A4" s="53" t="s">
        <v>105</v>
      </c>
      <c r="B4" s="100"/>
      <c r="C4" s="100"/>
      <c r="D4" s="100"/>
      <c r="E4" s="100"/>
      <c r="F4" s="100"/>
      <c r="G4" s="55"/>
    </row>
    <row r="5" spans="1:7" ht="15" customHeight="1" x14ac:dyDescent="0.25">
      <c r="A5" s="53" t="s">
        <v>356</v>
      </c>
      <c r="B5" s="100"/>
      <c r="C5" s="100"/>
      <c r="D5" s="100"/>
      <c r="E5" s="100"/>
      <c r="F5" s="100"/>
      <c r="G5" s="55"/>
    </row>
    <row r="6" spans="1:7" x14ac:dyDescent="0.25">
      <c r="A6" s="56" t="s">
        <v>0</v>
      </c>
      <c r="B6" s="57"/>
      <c r="C6" s="57"/>
      <c r="D6" s="57"/>
      <c r="E6" s="57"/>
      <c r="F6" s="57"/>
      <c r="G6" s="58"/>
    </row>
    <row r="7" spans="1:7" ht="15" customHeight="1" x14ac:dyDescent="0.25">
      <c r="A7" s="104" t="s">
        <v>1</v>
      </c>
      <c r="B7" s="106" t="s">
        <v>22</v>
      </c>
      <c r="C7" s="106"/>
      <c r="D7" s="106"/>
      <c r="E7" s="106"/>
      <c r="F7" s="106"/>
      <c r="G7" s="108" t="s">
        <v>23</v>
      </c>
    </row>
    <row r="8" spans="1:7" ht="30" x14ac:dyDescent="0.25">
      <c r="A8" s="105"/>
      <c r="B8" s="79" t="s">
        <v>24</v>
      </c>
      <c r="C8" s="80" t="s">
        <v>5</v>
      </c>
      <c r="D8" s="79" t="s">
        <v>6</v>
      </c>
      <c r="E8" s="79" t="s">
        <v>3</v>
      </c>
      <c r="F8" s="79" t="s">
        <v>4</v>
      </c>
      <c r="G8" s="107"/>
    </row>
    <row r="9" spans="1:7" ht="15.75" customHeight="1" x14ac:dyDescent="0.25">
      <c r="A9" s="5" t="s">
        <v>106</v>
      </c>
      <c r="B9" s="82">
        <f t="shared" ref="B9:G9" si="0">SUM(B10:B86)</f>
        <v>6026642879.5899982</v>
      </c>
      <c r="C9" s="82">
        <f t="shared" si="0"/>
        <v>2949926904.5699992</v>
      </c>
      <c r="D9" s="82">
        <f t="shared" si="0"/>
        <v>8976569783.5600033</v>
      </c>
      <c r="E9" s="82">
        <f t="shared" si="0"/>
        <v>4376138988.4799986</v>
      </c>
      <c r="F9" s="82">
        <f t="shared" si="0"/>
        <v>4280607725.0499988</v>
      </c>
      <c r="G9" s="82">
        <f t="shared" si="0"/>
        <v>-4600430795.0800009</v>
      </c>
    </row>
    <row r="10" spans="1:7" x14ac:dyDescent="0.25">
      <c r="A10" s="27" t="s">
        <v>275</v>
      </c>
      <c r="B10" s="85">
        <v>3036905.9699999997</v>
      </c>
      <c r="C10" s="85">
        <v>0</v>
      </c>
      <c r="D10" s="85">
        <v>3036905.9699999997</v>
      </c>
      <c r="E10" s="85">
        <v>2023332.26</v>
      </c>
      <c r="F10" s="85">
        <v>2016573.54</v>
      </c>
      <c r="G10" s="85">
        <f>E10-D10</f>
        <v>-1013573.7099999997</v>
      </c>
    </row>
    <row r="11" spans="1:7" x14ac:dyDescent="0.25">
      <c r="A11" s="27" t="s">
        <v>276</v>
      </c>
      <c r="B11" s="85">
        <v>4681600.49</v>
      </c>
      <c r="C11" s="85">
        <v>44525.55000000001</v>
      </c>
      <c r="D11" s="85">
        <v>4726126.04</v>
      </c>
      <c r="E11" s="85">
        <v>3026530.8400000003</v>
      </c>
      <c r="F11" s="85">
        <v>3022491.4400000004</v>
      </c>
      <c r="G11" s="85">
        <f t="shared" ref="G11:G75" si="1">E11-D11</f>
        <v>-1699595.1999999997</v>
      </c>
    </row>
    <row r="12" spans="1:7" x14ac:dyDescent="0.25">
      <c r="A12" s="27" t="s">
        <v>277</v>
      </c>
      <c r="B12" s="85">
        <v>22842384.879999999</v>
      </c>
      <c r="C12" s="85">
        <v>319568.27999999997</v>
      </c>
      <c r="D12" s="85">
        <v>23161953.16</v>
      </c>
      <c r="E12" s="85">
        <v>14413388.279999997</v>
      </c>
      <c r="F12" s="85">
        <v>14384651.539999997</v>
      </c>
      <c r="G12" s="85">
        <f t="shared" si="1"/>
        <v>-8748564.8800000027</v>
      </c>
    </row>
    <row r="13" spans="1:7" x14ac:dyDescent="0.25">
      <c r="A13" s="27" t="s">
        <v>278</v>
      </c>
      <c r="B13" s="85">
        <v>3606880.2</v>
      </c>
      <c r="C13" s="85">
        <v>0</v>
      </c>
      <c r="D13" s="85">
        <v>3606880.2</v>
      </c>
      <c r="E13" s="85">
        <v>2690395.13</v>
      </c>
      <c r="F13" s="85">
        <v>2690395.13</v>
      </c>
      <c r="G13" s="85">
        <f t="shared" si="1"/>
        <v>-916485.0700000003</v>
      </c>
    </row>
    <row r="14" spans="1:7" x14ac:dyDescent="0.25">
      <c r="A14" s="27" t="s">
        <v>279</v>
      </c>
      <c r="B14" s="85">
        <v>171208452.66999999</v>
      </c>
      <c r="C14" s="85">
        <v>-147937308.05000001</v>
      </c>
      <c r="D14" s="85">
        <v>23271144.619999997</v>
      </c>
      <c r="E14" s="85">
        <v>14720881.839999998</v>
      </c>
      <c r="F14" s="85">
        <v>14562026.899999997</v>
      </c>
      <c r="G14" s="85">
        <f t="shared" si="1"/>
        <v>-8550262.7799999993</v>
      </c>
    </row>
    <row r="15" spans="1:7" x14ac:dyDescent="0.25">
      <c r="A15" s="27" t="s">
        <v>280</v>
      </c>
      <c r="B15" s="85">
        <v>19688024.369999997</v>
      </c>
      <c r="C15" s="85">
        <v>175161.11</v>
      </c>
      <c r="D15" s="85">
        <v>19863185.479999993</v>
      </c>
      <c r="E15" s="85">
        <v>12496874.730000002</v>
      </c>
      <c r="F15" s="85">
        <v>12334037.680000002</v>
      </c>
      <c r="G15" s="85">
        <f t="shared" si="1"/>
        <v>-7366310.7499999907</v>
      </c>
    </row>
    <row r="16" spans="1:7" x14ac:dyDescent="0.25">
      <c r="A16" s="27" t="s">
        <v>281</v>
      </c>
      <c r="B16" s="85">
        <v>13260319.92</v>
      </c>
      <c r="C16" s="85">
        <v>106803.37</v>
      </c>
      <c r="D16" s="85">
        <v>13367123.290000001</v>
      </c>
      <c r="E16" s="85">
        <v>6314809.3100000015</v>
      </c>
      <c r="F16" s="85">
        <v>6153177.2300000014</v>
      </c>
      <c r="G16" s="85">
        <f t="shared" si="1"/>
        <v>-7052313.9799999995</v>
      </c>
    </row>
    <row r="17" spans="1:7" x14ac:dyDescent="0.25">
      <c r="A17" s="27" t="s">
        <v>282</v>
      </c>
      <c r="B17" s="85">
        <v>40004773.290000007</v>
      </c>
      <c r="C17" s="85">
        <v>8144601.8899999997</v>
      </c>
      <c r="D17" s="85">
        <v>48149374.980000012</v>
      </c>
      <c r="E17" s="85">
        <v>30428720.220000003</v>
      </c>
      <c r="F17" s="85">
        <v>29609258.740000002</v>
      </c>
      <c r="G17" s="85">
        <f t="shared" si="1"/>
        <v>-17720654.760000009</v>
      </c>
    </row>
    <row r="18" spans="1:7" x14ac:dyDescent="0.25">
      <c r="A18" s="27" t="s">
        <v>283</v>
      </c>
      <c r="B18" s="85">
        <v>18515007.279999997</v>
      </c>
      <c r="C18" s="85">
        <v>19449365.780000001</v>
      </c>
      <c r="D18" s="85">
        <v>37964372.859999999</v>
      </c>
      <c r="E18" s="85">
        <v>13303185.299999997</v>
      </c>
      <c r="F18" s="85">
        <v>13141140.579999996</v>
      </c>
      <c r="G18" s="85">
        <f t="shared" si="1"/>
        <v>-24661187.560000002</v>
      </c>
    </row>
    <row r="19" spans="1:7" x14ac:dyDescent="0.25">
      <c r="A19" s="27" t="s">
        <v>284</v>
      </c>
      <c r="B19" s="85">
        <v>20519173.239999995</v>
      </c>
      <c r="C19" s="85">
        <v>19858734.07</v>
      </c>
      <c r="D19" s="85">
        <v>40377907.310000002</v>
      </c>
      <c r="E19" s="85">
        <v>28002531.620000001</v>
      </c>
      <c r="F19" s="85">
        <v>27911407.52</v>
      </c>
      <c r="G19" s="85">
        <f t="shared" si="1"/>
        <v>-12375375.690000001</v>
      </c>
    </row>
    <row r="20" spans="1:7" x14ac:dyDescent="0.25">
      <c r="A20" s="27" t="s">
        <v>285</v>
      </c>
      <c r="B20" s="85">
        <v>23538135.07</v>
      </c>
      <c r="C20" s="85">
        <v>60694685.320000008</v>
      </c>
      <c r="D20" s="85">
        <v>84232820.390000001</v>
      </c>
      <c r="E20" s="85">
        <v>44997975.390000001</v>
      </c>
      <c r="F20" s="85">
        <v>44895655.68</v>
      </c>
      <c r="G20" s="85">
        <f t="shared" si="1"/>
        <v>-39234845</v>
      </c>
    </row>
    <row r="21" spans="1:7" x14ac:dyDescent="0.25">
      <c r="A21" s="27" t="s">
        <v>286</v>
      </c>
      <c r="B21" s="85">
        <v>26532103.779999994</v>
      </c>
      <c r="C21" s="85">
        <v>-429058.94999999995</v>
      </c>
      <c r="D21" s="85">
        <v>26103044.829999994</v>
      </c>
      <c r="E21" s="85">
        <v>16813528.510000005</v>
      </c>
      <c r="F21" s="85">
        <v>16670813.640000001</v>
      </c>
      <c r="G21" s="85">
        <f t="shared" si="1"/>
        <v>-9289516.3199999891</v>
      </c>
    </row>
    <row r="22" spans="1:7" x14ac:dyDescent="0.25">
      <c r="A22" s="27" t="s">
        <v>287</v>
      </c>
      <c r="B22" s="85">
        <v>22086025.479999997</v>
      </c>
      <c r="C22" s="85">
        <v>6325641.6399999997</v>
      </c>
      <c r="D22" s="85">
        <v>28411667.120000001</v>
      </c>
      <c r="E22" s="85">
        <v>15307091.910000006</v>
      </c>
      <c r="F22" s="85">
        <v>15029143.880000006</v>
      </c>
      <c r="G22" s="85">
        <f t="shared" si="1"/>
        <v>-13104575.209999995</v>
      </c>
    </row>
    <row r="23" spans="1:7" x14ac:dyDescent="0.25">
      <c r="A23" s="27" t="s">
        <v>288</v>
      </c>
      <c r="B23" s="85">
        <v>2432072.7600000002</v>
      </c>
      <c r="C23" s="85">
        <v>-18775.830000000002</v>
      </c>
      <c r="D23" s="85">
        <v>2413296.9300000002</v>
      </c>
      <c r="E23" s="85">
        <v>1642831.64</v>
      </c>
      <c r="F23" s="85">
        <v>1632761.8099999998</v>
      </c>
      <c r="G23" s="85">
        <f t="shared" si="1"/>
        <v>-770465.29000000027</v>
      </c>
    </row>
    <row r="24" spans="1:7" x14ac:dyDescent="0.25">
      <c r="A24" s="27" t="s">
        <v>289</v>
      </c>
      <c r="B24" s="85">
        <v>12171633.639999997</v>
      </c>
      <c r="C24" s="85">
        <v>-300690.38</v>
      </c>
      <c r="D24" s="85">
        <v>11870943.259999994</v>
      </c>
      <c r="E24" s="85">
        <v>7176308.1600000001</v>
      </c>
      <c r="F24" s="85">
        <v>7123463.7300000004</v>
      </c>
      <c r="G24" s="85">
        <f t="shared" si="1"/>
        <v>-4694635.099999994</v>
      </c>
    </row>
    <row r="25" spans="1:7" x14ac:dyDescent="0.25">
      <c r="A25" s="27" t="s">
        <v>290</v>
      </c>
      <c r="B25" s="85">
        <v>28681067.050000001</v>
      </c>
      <c r="C25" s="85">
        <v>384139.84</v>
      </c>
      <c r="D25" s="85">
        <v>29065206.890000004</v>
      </c>
      <c r="E25" s="85">
        <v>16476585.130000001</v>
      </c>
      <c r="F25" s="85">
        <v>16049144.889999999</v>
      </c>
      <c r="G25" s="85">
        <f t="shared" si="1"/>
        <v>-12588621.760000004</v>
      </c>
    </row>
    <row r="26" spans="1:7" x14ac:dyDescent="0.25">
      <c r="A26" s="27" t="s">
        <v>291</v>
      </c>
      <c r="B26" s="85">
        <v>170395171.00999999</v>
      </c>
      <c r="C26" s="85">
        <v>8004726.4699999988</v>
      </c>
      <c r="D26" s="85">
        <v>178399897.48000002</v>
      </c>
      <c r="E26" s="85">
        <v>116596047.49000001</v>
      </c>
      <c r="F26" s="85">
        <v>115844538.38000001</v>
      </c>
      <c r="G26" s="85">
        <f t="shared" si="1"/>
        <v>-61803849.99000001</v>
      </c>
    </row>
    <row r="27" spans="1:7" x14ac:dyDescent="0.25">
      <c r="A27" s="27" t="s">
        <v>292</v>
      </c>
      <c r="B27" s="85">
        <v>63250185.840000004</v>
      </c>
      <c r="C27" s="85">
        <v>-1293131.49</v>
      </c>
      <c r="D27" s="85">
        <v>61957054.350000009</v>
      </c>
      <c r="E27" s="85">
        <v>38170845.050000004</v>
      </c>
      <c r="F27" s="85">
        <v>37602219.550000012</v>
      </c>
      <c r="G27" s="85">
        <f t="shared" si="1"/>
        <v>-23786209.300000004</v>
      </c>
    </row>
    <row r="28" spans="1:7" x14ac:dyDescent="0.25">
      <c r="A28" s="27" t="s">
        <v>293</v>
      </c>
      <c r="B28" s="85">
        <v>11092981.870000003</v>
      </c>
      <c r="C28" s="85">
        <v>138196.52000000002</v>
      </c>
      <c r="D28" s="85">
        <v>11231178.390000004</v>
      </c>
      <c r="E28" s="85">
        <v>7477430.6999999983</v>
      </c>
      <c r="F28" s="85">
        <v>7423283.9599999981</v>
      </c>
      <c r="G28" s="85">
        <f t="shared" si="1"/>
        <v>-3753747.690000006</v>
      </c>
    </row>
    <row r="29" spans="1:7" x14ac:dyDescent="0.25">
      <c r="A29" s="27" t="s">
        <v>294</v>
      </c>
      <c r="B29" s="85">
        <v>55087260.030000001</v>
      </c>
      <c r="C29" s="85">
        <v>-502334.5</v>
      </c>
      <c r="D29" s="85">
        <v>54584925.529999994</v>
      </c>
      <c r="E29" s="85">
        <v>35196665.670000002</v>
      </c>
      <c r="F29" s="85">
        <v>34916028.649999991</v>
      </c>
      <c r="G29" s="85">
        <f t="shared" si="1"/>
        <v>-19388259.859999992</v>
      </c>
    </row>
    <row r="30" spans="1:7" x14ac:dyDescent="0.25">
      <c r="A30" s="27" t="s">
        <v>295</v>
      </c>
      <c r="B30" s="85">
        <v>43968182.269999996</v>
      </c>
      <c r="C30" s="85">
        <v>70523602.299999997</v>
      </c>
      <c r="D30" s="85">
        <v>114491784.57000001</v>
      </c>
      <c r="E30" s="85">
        <v>65091785.269999981</v>
      </c>
      <c r="F30" s="85">
        <v>63902168.289999992</v>
      </c>
      <c r="G30" s="85">
        <f t="shared" si="1"/>
        <v>-49399999.300000027</v>
      </c>
    </row>
    <row r="31" spans="1:7" x14ac:dyDescent="0.25">
      <c r="A31" s="27" t="s">
        <v>296</v>
      </c>
      <c r="B31" s="85">
        <v>1447165768.6599998</v>
      </c>
      <c r="C31" s="85">
        <v>184561980.57999992</v>
      </c>
      <c r="D31" s="85">
        <v>1631727749.24</v>
      </c>
      <c r="E31" s="85">
        <v>981595229.42999971</v>
      </c>
      <c r="F31" s="85">
        <v>960183325.69999969</v>
      </c>
      <c r="G31" s="85">
        <f t="shared" si="1"/>
        <v>-650132519.8100003</v>
      </c>
    </row>
    <row r="32" spans="1:7" x14ac:dyDescent="0.25">
      <c r="A32" s="27" t="s">
        <v>297</v>
      </c>
      <c r="B32" s="85">
        <v>67711062.680000022</v>
      </c>
      <c r="C32" s="85">
        <v>18353039.950000003</v>
      </c>
      <c r="D32" s="85">
        <v>86064102.629999995</v>
      </c>
      <c r="E32" s="85">
        <v>41107144.450000003</v>
      </c>
      <c r="F32" s="85">
        <v>40794455.460000008</v>
      </c>
      <c r="G32" s="85">
        <f t="shared" si="1"/>
        <v>-44956958.179999992</v>
      </c>
    </row>
    <row r="33" spans="1:7" x14ac:dyDescent="0.25">
      <c r="A33" s="27" t="s">
        <v>298</v>
      </c>
      <c r="B33" s="85">
        <v>28260409.830000002</v>
      </c>
      <c r="C33" s="85">
        <v>1789337.68</v>
      </c>
      <c r="D33" s="85">
        <v>30049747.510000002</v>
      </c>
      <c r="E33" s="85">
        <v>17045256.850000001</v>
      </c>
      <c r="F33" s="85">
        <v>16558279</v>
      </c>
      <c r="G33" s="85">
        <f t="shared" si="1"/>
        <v>-13004490.66</v>
      </c>
    </row>
    <row r="34" spans="1:7" x14ac:dyDescent="0.25">
      <c r="A34" s="27" t="s">
        <v>299</v>
      </c>
      <c r="B34" s="85">
        <v>25638055.829999998</v>
      </c>
      <c r="C34" s="85">
        <v>-3469007.3000000003</v>
      </c>
      <c r="D34" s="85">
        <v>22169048.529999997</v>
      </c>
      <c r="E34" s="85">
        <v>11824137.839999998</v>
      </c>
      <c r="F34" s="85">
        <v>11824137.839999998</v>
      </c>
      <c r="G34" s="85">
        <f t="shared" si="1"/>
        <v>-10344910.689999999</v>
      </c>
    </row>
    <row r="35" spans="1:7" x14ac:dyDescent="0.25">
      <c r="A35" s="27" t="s">
        <v>300</v>
      </c>
      <c r="B35" s="85">
        <v>145827844.61000001</v>
      </c>
      <c r="C35" s="85">
        <v>83128688.159999996</v>
      </c>
      <c r="D35" s="85">
        <v>228956532.77000004</v>
      </c>
      <c r="E35" s="85">
        <v>63446502.089999981</v>
      </c>
      <c r="F35" s="85">
        <v>63103695.249999985</v>
      </c>
      <c r="G35" s="85">
        <f t="shared" si="1"/>
        <v>-165510030.68000007</v>
      </c>
    </row>
    <row r="36" spans="1:7" x14ac:dyDescent="0.25">
      <c r="A36" s="27" t="s">
        <v>301</v>
      </c>
      <c r="B36" s="85">
        <v>8972445.7200000007</v>
      </c>
      <c r="C36" s="85">
        <v>668859.73</v>
      </c>
      <c r="D36" s="85">
        <v>9641305.2499999963</v>
      </c>
      <c r="E36" s="85">
        <v>5199951.67</v>
      </c>
      <c r="F36" s="85">
        <v>5182187.47</v>
      </c>
      <c r="G36" s="85">
        <f t="shared" si="1"/>
        <v>-4441353.5799999963</v>
      </c>
    </row>
    <row r="37" spans="1:7" x14ac:dyDescent="0.25">
      <c r="A37" s="27" t="s">
        <v>302</v>
      </c>
      <c r="B37" s="85">
        <v>6194066.4799999995</v>
      </c>
      <c r="C37" s="85">
        <v>652924.91</v>
      </c>
      <c r="D37" s="85">
        <v>6846991.3899999969</v>
      </c>
      <c r="E37" s="85">
        <v>3184788.8899999987</v>
      </c>
      <c r="F37" s="85">
        <v>3174327.129999999</v>
      </c>
      <c r="G37" s="85">
        <f t="shared" si="1"/>
        <v>-3662202.4999999981</v>
      </c>
    </row>
    <row r="38" spans="1:7" x14ac:dyDescent="0.25">
      <c r="A38" s="27" t="s">
        <v>303</v>
      </c>
      <c r="B38" s="85">
        <v>77815257.63000001</v>
      </c>
      <c r="C38" s="85">
        <v>8670531.6999999993</v>
      </c>
      <c r="D38" s="85">
        <v>86485789.330000028</v>
      </c>
      <c r="E38" s="85">
        <v>51722953.370000005</v>
      </c>
      <c r="F38" s="85">
        <v>51647816.060000002</v>
      </c>
      <c r="G38" s="85">
        <f t="shared" si="1"/>
        <v>-34762835.960000023</v>
      </c>
    </row>
    <row r="39" spans="1:7" x14ac:dyDescent="0.25">
      <c r="A39" s="27" t="s">
        <v>304</v>
      </c>
      <c r="B39" s="85">
        <v>3305274.4899999998</v>
      </c>
      <c r="C39" s="85">
        <v>150052.02000000002</v>
      </c>
      <c r="D39" s="85">
        <v>3455326.5099999993</v>
      </c>
      <c r="E39" s="85">
        <v>2008118.3900000001</v>
      </c>
      <c r="F39" s="85">
        <v>2007997.3900000001</v>
      </c>
      <c r="G39" s="85">
        <f t="shared" si="1"/>
        <v>-1447208.1199999992</v>
      </c>
    </row>
    <row r="40" spans="1:7" x14ac:dyDescent="0.25">
      <c r="A40" s="27" t="s">
        <v>305</v>
      </c>
      <c r="B40" s="85">
        <v>12000804.169999998</v>
      </c>
      <c r="C40" s="85">
        <v>574227.12999999989</v>
      </c>
      <c r="D40" s="85">
        <v>12575031.299999999</v>
      </c>
      <c r="E40" s="85">
        <v>7885419.1000000024</v>
      </c>
      <c r="F40" s="85">
        <v>7882445.7100000028</v>
      </c>
      <c r="G40" s="85">
        <f t="shared" si="1"/>
        <v>-4689612.1999999965</v>
      </c>
    </row>
    <row r="41" spans="1:7" x14ac:dyDescent="0.25">
      <c r="A41" s="27" t="s">
        <v>306</v>
      </c>
      <c r="B41" s="85">
        <v>33790620.590000004</v>
      </c>
      <c r="C41" s="85">
        <v>837895.06000000017</v>
      </c>
      <c r="D41" s="85">
        <v>34628515.649999984</v>
      </c>
      <c r="E41" s="85">
        <v>21135616.179999992</v>
      </c>
      <c r="F41" s="85">
        <v>20925611.989999998</v>
      </c>
      <c r="G41" s="85">
        <f t="shared" si="1"/>
        <v>-13492899.469999991</v>
      </c>
    </row>
    <row r="42" spans="1:7" x14ac:dyDescent="0.25">
      <c r="A42" s="27" t="s">
        <v>307</v>
      </c>
      <c r="B42" s="85">
        <v>21001516.679999996</v>
      </c>
      <c r="C42" s="85">
        <v>7395795.8199999994</v>
      </c>
      <c r="D42" s="85">
        <v>28397312.500000004</v>
      </c>
      <c r="E42" s="85">
        <v>12842658.119999999</v>
      </c>
      <c r="F42" s="85">
        <v>12816614.139999997</v>
      </c>
      <c r="G42" s="85">
        <f t="shared" si="1"/>
        <v>-15554654.380000005</v>
      </c>
    </row>
    <row r="43" spans="1:7" x14ac:dyDescent="0.25">
      <c r="A43" s="27" t="s">
        <v>308</v>
      </c>
      <c r="B43" s="85">
        <v>118431651</v>
      </c>
      <c r="C43" s="85">
        <v>354743.13000000053</v>
      </c>
      <c r="D43" s="85">
        <v>118786394.13000001</v>
      </c>
      <c r="E43" s="85">
        <v>93118849.320000023</v>
      </c>
      <c r="F43" s="85">
        <v>92929003.590000018</v>
      </c>
      <c r="G43" s="85">
        <f t="shared" si="1"/>
        <v>-25667544.809999987</v>
      </c>
    </row>
    <row r="44" spans="1:7" x14ac:dyDescent="0.25">
      <c r="A44" s="27" t="s">
        <v>309</v>
      </c>
      <c r="B44" s="85">
        <v>167858901.67000002</v>
      </c>
      <c r="C44" s="85">
        <v>13359416.369999997</v>
      </c>
      <c r="D44" s="85">
        <v>181218318.03999993</v>
      </c>
      <c r="E44" s="85">
        <v>94868731.419999987</v>
      </c>
      <c r="F44" s="85">
        <v>94357529.010000005</v>
      </c>
      <c r="G44" s="85">
        <f t="shared" si="1"/>
        <v>-86349586.619999945</v>
      </c>
    </row>
    <row r="45" spans="1:7" x14ac:dyDescent="0.25">
      <c r="A45" s="27" t="s">
        <v>310</v>
      </c>
      <c r="B45" s="85">
        <v>15102205.699999997</v>
      </c>
      <c r="C45" s="85">
        <v>-4027.5400000000009</v>
      </c>
      <c r="D45" s="85">
        <v>15098178.159999998</v>
      </c>
      <c r="E45" s="85">
        <v>10089680.159999998</v>
      </c>
      <c r="F45" s="85">
        <v>9962592.4699999988</v>
      </c>
      <c r="G45" s="85">
        <f t="shared" si="1"/>
        <v>-5008498</v>
      </c>
    </row>
    <row r="46" spans="1:7" x14ac:dyDescent="0.25">
      <c r="A46" s="27" t="s">
        <v>311</v>
      </c>
      <c r="B46" s="85">
        <v>96449965.88000001</v>
      </c>
      <c r="C46" s="85">
        <v>114973856.11</v>
      </c>
      <c r="D46" s="85">
        <v>211423821.98999998</v>
      </c>
      <c r="E46" s="85">
        <v>109887390.08999999</v>
      </c>
      <c r="F46" s="85">
        <v>107948380.97999999</v>
      </c>
      <c r="G46" s="85">
        <f t="shared" si="1"/>
        <v>-101536431.89999999</v>
      </c>
    </row>
    <row r="47" spans="1:7" x14ac:dyDescent="0.25">
      <c r="A47" s="27" t="s">
        <v>312</v>
      </c>
      <c r="B47" s="85">
        <v>105896401.92</v>
      </c>
      <c r="C47" s="85">
        <v>16927193.449999999</v>
      </c>
      <c r="D47" s="85">
        <v>122823595.37</v>
      </c>
      <c r="E47" s="85">
        <v>65123406.739999995</v>
      </c>
      <c r="F47" s="85">
        <v>64194836.529999994</v>
      </c>
      <c r="G47" s="85">
        <f t="shared" si="1"/>
        <v>-57700188.63000001</v>
      </c>
    </row>
    <row r="48" spans="1:7" x14ac:dyDescent="0.25">
      <c r="A48" s="27" t="s">
        <v>313</v>
      </c>
      <c r="B48" s="85">
        <v>5537956.8300000001</v>
      </c>
      <c r="C48" s="85">
        <v>111688099.15000001</v>
      </c>
      <c r="D48" s="85">
        <v>117226055.98</v>
      </c>
      <c r="E48" s="85">
        <v>48601113.760000005</v>
      </c>
      <c r="F48" s="85">
        <v>48430754.620000005</v>
      </c>
      <c r="G48" s="85">
        <f t="shared" si="1"/>
        <v>-68624942.219999999</v>
      </c>
    </row>
    <row r="49" spans="1:7" x14ac:dyDescent="0.25">
      <c r="A49" s="27" t="s">
        <v>314</v>
      </c>
      <c r="B49" s="85">
        <v>1600104.1199999999</v>
      </c>
      <c r="C49" s="85">
        <v>-751531.64</v>
      </c>
      <c r="D49" s="85">
        <v>848572.48</v>
      </c>
      <c r="E49" s="85">
        <v>532037.48</v>
      </c>
      <c r="F49" s="85">
        <v>532037.48</v>
      </c>
      <c r="G49" s="85">
        <f t="shared" si="1"/>
        <v>-316535</v>
      </c>
    </row>
    <row r="50" spans="1:7" x14ac:dyDescent="0.25">
      <c r="A50" s="27" t="s">
        <v>315</v>
      </c>
      <c r="B50" s="85">
        <v>25000000</v>
      </c>
      <c r="C50" s="85">
        <v>24293943.259999998</v>
      </c>
      <c r="D50" s="85">
        <v>49293943.259999998</v>
      </c>
      <c r="E50" s="85">
        <v>25527989.23</v>
      </c>
      <c r="F50" s="85">
        <v>25418253.23</v>
      </c>
      <c r="G50" s="85">
        <f t="shared" si="1"/>
        <v>-23765954.029999997</v>
      </c>
    </row>
    <row r="51" spans="1:7" x14ac:dyDescent="0.25">
      <c r="A51" s="27" t="s">
        <v>316</v>
      </c>
      <c r="B51" s="85">
        <v>81589274.450000003</v>
      </c>
      <c r="C51" s="85">
        <v>4867952.21</v>
      </c>
      <c r="D51" s="85">
        <v>86457226.659999967</v>
      </c>
      <c r="E51" s="85">
        <v>51946624.489999995</v>
      </c>
      <c r="F51" s="85">
        <v>51566392.729999997</v>
      </c>
      <c r="G51" s="85">
        <f t="shared" si="1"/>
        <v>-34510602.169999972</v>
      </c>
    </row>
    <row r="52" spans="1:7" x14ac:dyDescent="0.25">
      <c r="A52" s="27" t="s">
        <v>317</v>
      </c>
      <c r="B52" s="85">
        <v>9048464.7100000009</v>
      </c>
      <c r="C52" s="85">
        <v>-3044.629999999996</v>
      </c>
      <c r="D52" s="85">
        <v>9045420.0800000001</v>
      </c>
      <c r="E52" s="85">
        <v>6054570.5200000014</v>
      </c>
      <c r="F52" s="85">
        <v>5974079.4500000011</v>
      </c>
      <c r="G52" s="85">
        <f t="shared" si="1"/>
        <v>-2990849.5599999987</v>
      </c>
    </row>
    <row r="53" spans="1:7" x14ac:dyDescent="0.25">
      <c r="A53" s="27" t="s">
        <v>318</v>
      </c>
      <c r="B53" s="85">
        <v>57672510.219999999</v>
      </c>
      <c r="C53" s="85">
        <v>42054479.469999999</v>
      </c>
      <c r="D53" s="85">
        <v>99726989.689999998</v>
      </c>
      <c r="E53" s="85">
        <v>64637904.450000003</v>
      </c>
      <c r="F53" s="85">
        <v>62843273.489999995</v>
      </c>
      <c r="G53" s="85">
        <f t="shared" si="1"/>
        <v>-35089085.239999995</v>
      </c>
    </row>
    <row r="54" spans="1:7" x14ac:dyDescent="0.25">
      <c r="A54" s="27" t="s">
        <v>319</v>
      </c>
      <c r="B54" s="85">
        <v>43920567.489999995</v>
      </c>
      <c r="C54" s="85">
        <v>39496668.849999987</v>
      </c>
      <c r="D54" s="85">
        <v>83417236.340000018</v>
      </c>
      <c r="E54" s="85">
        <v>40013376.649999999</v>
      </c>
      <c r="F54" s="85">
        <v>39615721.769999988</v>
      </c>
      <c r="G54" s="85">
        <f t="shared" si="1"/>
        <v>-43403859.69000002</v>
      </c>
    </row>
    <row r="55" spans="1:7" x14ac:dyDescent="0.25">
      <c r="A55" s="27" t="s">
        <v>320</v>
      </c>
      <c r="B55" s="85">
        <v>6941502.080000001</v>
      </c>
      <c r="C55" s="85">
        <v>31197735.009999998</v>
      </c>
      <c r="D55" s="85">
        <v>38139237.089999989</v>
      </c>
      <c r="E55" s="85">
        <v>10080112.259999998</v>
      </c>
      <c r="F55" s="85">
        <v>9407426.0799999982</v>
      </c>
      <c r="G55" s="85">
        <f t="shared" si="1"/>
        <v>-28059124.829999991</v>
      </c>
    </row>
    <row r="56" spans="1:7" x14ac:dyDescent="0.25">
      <c r="A56" s="27" t="s">
        <v>321</v>
      </c>
      <c r="B56" s="85">
        <v>65954828.060000002</v>
      </c>
      <c r="C56" s="85">
        <v>75115192.220000014</v>
      </c>
      <c r="D56" s="85">
        <v>141070020.27999997</v>
      </c>
      <c r="E56" s="85">
        <v>65790896.13000001</v>
      </c>
      <c r="F56" s="85">
        <v>65205848.470000021</v>
      </c>
      <c r="G56" s="85">
        <f t="shared" si="1"/>
        <v>-75279124.149999961</v>
      </c>
    </row>
    <row r="57" spans="1:7" x14ac:dyDescent="0.25">
      <c r="A57" s="27" t="s">
        <v>322</v>
      </c>
      <c r="B57" s="85">
        <v>63688359.219999991</v>
      </c>
      <c r="C57" s="85">
        <v>40020120.390000008</v>
      </c>
      <c r="D57" s="85">
        <v>103708479.60999994</v>
      </c>
      <c r="E57" s="85">
        <v>50629678.420000002</v>
      </c>
      <c r="F57" s="85">
        <v>50180736.690000005</v>
      </c>
      <c r="G57" s="85">
        <f t="shared" si="1"/>
        <v>-53078801.189999938</v>
      </c>
    </row>
    <row r="58" spans="1:7" x14ac:dyDescent="0.25">
      <c r="A58" s="27" t="s">
        <v>323</v>
      </c>
      <c r="B58" s="85">
        <v>179608352.67999998</v>
      </c>
      <c r="C58" s="85">
        <v>361720693.05000001</v>
      </c>
      <c r="D58" s="85">
        <v>541329045.73000014</v>
      </c>
      <c r="E58" s="85">
        <v>221599405.79000002</v>
      </c>
      <c r="F58" s="85">
        <v>221008410.71000004</v>
      </c>
      <c r="G58" s="85">
        <f t="shared" si="1"/>
        <v>-319729639.94000012</v>
      </c>
    </row>
    <row r="59" spans="1:7" x14ac:dyDescent="0.25">
      <c r="A59" s="27" t="s">
        <v>324</v>
      </c>
      <c r="B59" s="85">
        <v>1124190930.7500005</v>
      </c>
      <c r="C59" s="85">
        <v>1404734145.3999996</v>
      </c>
      <c r="D59" s="85">
        <v>2528925076.1499996</v>
      </c>
      <c r="E59" s="85">
        <v>646871516.18999982</v>
      </c>
      <c r="F59" s="85">
        <v>637888396.81999981</v>
      </c>
      <c r="G59" s="85">
        <f t="shared" si="1"/>
        <v>-1882053559.9599998</v>
      </c>
    </row>
    <row r="60" spans="1:7" x14ac:dyDescent="0.25">
      <c r="A60" s="27" t="s">
        <v>325</v>
      </c>
      <c r="B60" s="85">
        <v>96235596.829999983</v>
      </c>
      <c r="C60" s="85">
        <v>29421919.150000002</v>
      </c>
      <c r="D60" s="85">
        <v>125657515.98</v>
      </c>
      <c r="E60" s="85">
        <v>88756138.920000002</v>
      </c>
      <c r="F60" s="85">
        <v>87658481.839999974</v>
      </c>
      <c r="G60" s="85">
        <f t="shared" si="1"/>
        <v>-36901377.060000002</v>
      </c>
    </row>
    <row r="61" spans="1:7" x14ac:dyDescent="0.25">
      <c r="A61" s="27" t="s">
        <v>326</v>
      </c>
      <c r="B61" s="85">
        <v>0</v>
      </c>
      <c r="C61" s="85">
        <v>41128684.419999994</v>
      </c>
      <c r="D61" s="85">
        <v>41128684.419999994</v>
      </c>
      <c r="E61" s="85">
        <v>0</v>
      </c>
      <c r="F61" s="85">
        <v>0</v>
      </c>
      <c r="G61" s="85">
        <f t="shared" si="1"/>
        <v>-41128684.419999994</v>
      </c>
    </row>
    <row r="62" spans="1:7" x14ac:dyDescent="0.25">
      <c r="A62" s="27" t="s">
        <v>327</v>
      </c>
      <c r="B62" s="85">
        <v>161281956.53000006</v>
      </c>
      <c r="C62" s="85">
        <v>-17117817.34</v>
      </c>
      <c r="D62" s="85">
        <v>144164139.19000003</v>
      </c>
      <c r="E62" s="85">
        <v>109592210.80999996</v>
      </c>
      <c r="F62" s="85">
        <v>108236671.52999994</v>
      </c>
      <c r="G62" s="85">
        <f t="shared" si="1"/>
        <v>-34571928.38000007</v>
      </c>
    </row>
    <row r="63" spans="1:7" x14ac:dyDescent="0.25">
      <c r="A63" s="27" t="s">
        <v>328</v>
      </c>
      <c r="B63" s="85">
        <v>111580774.41</v>
      </c>
      <c r="C63" s="85">
        <v>22016345.150000002</v>
      </c>
      <c r="D63" s="85">
        <v>133597119.56</v>
      </c>
      <c r="E63" s="85">
        <v>62848113.480000019</v>
      </c>
      <c r="F63" s="85">
        <v>62286037.5</v>
      </c>
      <c r="G63" s="85">
        <f t="shared" si="1"/>
        <v>-70749006.079999983</v>
      </c>
    </row>
    <row r="64" spans="1:7" x14ac:dyDescent="0.25">
      <c r="A64" s="27" t="s">
        <v>329</v>
      </c>
      <c r="B64" s="85">
        <v>5425238.2200000007</v>
      </c>
      <c r="C64" s="85">
        <v>27715760.710000001</v>
      </c>
      <c r="D64" s="85">
        <v>33140998.93</v>
      </c>
      <c r="E64" s="85">
        <v>14277761</v>
      </c>
      <c r="F64" s="85">
        <v>13963373.050000001</v>
      </c>
      <c r="G64" s="85">
        <f t="shared" si="1"/>
        <v>-18863237.93</v>
      </c>
    </row>
    <row r="65" spans="1:7" x14ac:dyDescent="0.25">
      <c r="A65" s="27" t="s">
        <v>330</v>
      </c>
      <c r="B65" s="85">
        <v>14890535.440000005</v>
      </c>
      <c r="C65" s="85">
        <v>2779080.08</v>
      </c>
      <c r="D65" s="85">
        <v>17669615.520000007</v>
      </c>
      <c r="E65" s="85">
        <v>9600777.3100000005</v>
      </c>
      <c r="F65" s="85">
        <v>9543698.7800000031</v>
      </c>
      <c r="G65" s="85">
        <f t="shared" si="1"/>
        <v>-8068838.2100000065</v>
      </c>
    </row>
    <row r="66" spans="1:7" x14ac:dyDescent="0.25">
      <c r="A66" s="27" t="s">
        <v>357</v>
      </c>
      <c r="B66" s="85">
        <v>0</v>
      </c>
      <c r="C66" s="85">
        <v>2327695.4200000004</v>
      </c>
      <c r="D66" s="85">
        <v>2327695.4200000004</v>
      </c>
      <c r="E66" s="85">
        <v>14151.48</v>
      </c>
      <c r="F66" s="85">
        <v>2133.75</v>
      </c>
      <c r="G66" s="85">
        <f t="shared" si="1"/>
        <v>-2313543.9400000004</v>
      </c>
    </row>
    <row r="67" spans="1:7" x14ac:dyDescent="0.25">
      <c r="A67" s="27" t="s">
        <v>331</v>
      </c>
      <c r="B67" s="85">
        <v>4995784.0399999991</v>
      </c>
      <c r="C67" s="85">
        <v>2481551.3499999992</v>
      </c>
      <c r="D67" s="85">
        <v>7477335.3900000015</v>
      </c>
      <c r="E67" s="85">
        <v>3480757.0799999987</v>
      </c>
      <c r="F67" s="85">
        <v>3236821.4899999988</v>
      </c>
      <c r="G67" s="85">
        <f t="shared" si="1"/>
        <v>-3996578.3100000028</v>
      </c>
    </row>
    <row r="68" spans="1:7" x14ac:dyDescent="0.25">
      <c r="A68" s="27" t="s">
        <v>332</v>
      </c>
      <c r="B68" s="85">
        <v>17753385.830000002</v>
      </c>
      <c r="C68" s="85">
        <v>-1804503.7399999998</v>
      </c>
      <c r="D68" s="85">
        <v>15948882.090000002</v>
      </c>
      <c r="E68" s="85">
        <v>9762665.2699999996</v>
      </c>
      <c r="F68" s="85">
        <v>9667437.0199999996</v>
      </c>
      <c r="G68" s="85">
        <f t="shared" si="1"/>
        <v>-6186216.8200000022</v>
      </c>
    </row>
    <row r="69" spans="1:7" x14ac:dyDescent="0.25">
      <c r="A69" s="27" t="s">
        <v>333</v>
      </c>
      <c r="B69" s="85">
        <v>3373591.9699999997</v>
      </c>
      <c r="C69" s="85">
        <v>11825.65</v>
      </c>
      <c r="D69" s="85">
        <v>3385417.6199999996</v>
      </c>
      <c r="E69" s="85">
        <v>2222190.3200000003</v>
      </c>
      <c r="F69" s="85">
        <v>2205880.0900000003</v>
      </c>
      <c r="G69" s="85">
        <f t="shared" si="1"/>
        <v>-1163227.2999999993</v>
      </c>
    </row>
    <row r="70" spans="1:7" x14ac:dyDescent="0.25">
      <c r="A70" s="27" t="s">
        <v>334</v>
      </c>
      <c r="B70" s="85">
        <v>25005785</v>
      </c>
      <c r="C70" s="85">
        <v>25000000</v>
      </c>
      <c r="D70" s="85">
        <v>50005785</v>
      </c>
      <c r="E70" s="85">
        <v>46004820</v>
      </c>
      <c r="F70" s="85">
        <v>44004338</v>
      </c>
      <c r="G70" s="85">
        <f t="shared" si="1"/>
        <v>-4000965</v>
      </c>
    </row>
    <row r="71" spans="1:7" x14ac:dyDescent="0.25">
      <c r="A71" s="27" t="s">
        <v>335</v>
      </c>
      <c r="B71" s="85">
        <v>109750135.59</v>
      </c>
      <c r="C71" s="85">
        <v>0</v>
      </c>
      <c r="D71" s="85">
        <v>109750135.59</v>
      </c>
      <c r="E71" s="85">
        <v>91458446.719999999</v>
      </c>
      <c r="F71" s="85">
        <v>82312602.079999998</v>
      </c>
      <c r="G71" s="85">
        <f t="shared" si="1"/>
        <v>-18291688.870000005</v>
      </c>
    </row>
    <row r="72" spans="1:7" x14ac:dyDescent="0.25">
      <c r="A72" s="27" t="s">
        <v>336</v>
      </c>
      <c r="B72" s="85">
        <v>78811152</v>
      </c>
      <c r="C72" s="85">
        <v>51911023.169999994</v>
      </c>
      <c r="D72" s="85">
        <v>130722175.17</v>
      </c>
      <c r="E72" s="85">
        <v>97339830.770000011</v>
      </c>
      <c r="F72" s="85">
        <v>94488900.770000011</v>
      </c>
      <c r="G72" s="85">
        <f t="shared" si="1"/>
        <v>-33382344.399999991</v>
      </c>
    </row>
    <row r="73" spans="1:7" x14ac:dyDescent="0.25">
      <c r="A73" s="27" t="s">
        <v>337</v>
      </c>
      <c r="B73" s="85">
        <v>151141066.78999999</v>
      </c>
      <c r="C73" s="85">
        <v>52922313</v>
      </c>
      <c r="D73" s="85">
        <v>204063379.78999999</v>
      </c>
      <c r="E73" s="85">
        <v>138363623</v>
      </c>
      <c r="F73" s="85">
        <v>125249367</v>
      </c>
      <c r="G73" s="85">
        <f t="shared" si="1"/>
        <v>-65699756.789999992</v>
      </c>
    </row>
    <row r="74" spans="1:7" x14ac:dyDescent="0.25">
      <c r="A74" s="27" t="s">
        <v>338</v>
      </c>
      <c r="B74" s="85">
        <v>16047408</v>
      </c>
      <c r="C74" s="85">
        <v>13602548.199999999</v>
      </c>
      <c r="D74" s="85">
        <v>29649956.199999999</v>
      </c>
      <c r="E74" s="85">
        <v>25638104.199999999</v>
      </c>
      <c r="F74" s="85">
        <v>25638104.199999999</v>
      </c>
      <c r="G74" s="85">
        <f t="shared" si="1"/>
        <v>-4011852</v>
      </c>
    </row>
    <row r="75" spans="1:7" x14ac:dyDescent="0.25">
      <c r="A75" s="27" t="s">
        <v>339</v>
      </c>
      <c r="B75" s="85">
        <v>0</v>
      </c>
      <c r="C75" s="85">
        <v>10971368</v>
      </c>
      <c r="D75" s="85">
        <v>10971368</v>
      </c>
      <c r="E75" s="85">
        <v>10971368</v>
      </c>
      <c r="F75" s="85">
        <v>10971368</v>
      </c>
      <c r="G75" s="85">
        <f t="shared" si="1"/>
        <v>0</v>
      </c>
    </row>
    <row r="76" spans="1:7" x14ac:dyDescent="0.25">
      <c r="A76" s="27" t="s">
        <v>340</v>
      </c>
      <c r="B76" s="85">
        <v>67045949</v>
      </c>
      <c r="C76" s="85">
        <v>854873</v>
      </c>
      <c r="D76" s="85">
        <v>67900822</v>
      </c>
      <c r="E76" s="85">
        <v>56726493</v>
      </c>
      <c r="F76" s="85">
        <v>51139331</v>
      </c>
      <c r="G76" s="85">
        <f t="shared" ref="G76:G86" si="2">E76-D76</f>
        <v>-11174329</v>
      </c>
    </row>
    <row r="77" spans="1:7" x14ac:dyDescent="0.25">
      <c r="A77" s="27" t="s">
        <v>341</v>
      </c>
      <c r="B77" s="85">
        <v>69252576</v>
      </c>
      <c r="C77" s="85">
        <v>11551329.399999999</v>
      </c>
      <c r="D77" s="85">
        <v>80803905.400000006</v>
      </c>
      <c r="E77" s="85">
        <v>70961809.019999996</v>
      </c>
      <c r="F77" s="85">
        <v>66040761.019999996</v>
      </c>
      <c r="G77" s="85">
        <f t="shared" si="2"/>
        <v>-9842096.3800000101</v>
      </c>
    </row>
    <row r="78" spans="1:7" x14ac:dyDescent="0.25">
      <c r="A78" s="27" t="s">
        <v>342</v>
      </c>
      <c r="B78" s="85">
        <v>22800167</v>
      </c>
      <c r="C78" s="85">
        <v>24064691.060000002</v>
      </c>
      <c r="D78" s="85">
        <v>46864858.060000002</v>
      </c>
      <c r="E78" s="85">
        <v>32414856.93</v>
      </c>
      <c r="F78" s="85">
        <v>32414856.93</v>
      </c>
      <c r="G78" s="85">
        <f t="shared" si="2"/>
        <v>-14450001.130000003</v>
      </c>
    </row>
    <row r="79" spans="1:7" x14ac:dyDescent="0.25">
      <c r="A79" s="27" t="s">
        <v>343</v>
      </c>
      <c r="B79" s="85">
        <v>24357976</v>
      </c>
      <c r="C79" s="85">
        <v>5441828</v>
      </c>
      <c r="D79" s="85">
        <v>29799804</v>
      </c>
      <c r="E79" s="85">
        <v>25740148</v>
      </c>
      <c r="F79" s="85">
        <v>23710316</v>
      </c>
      <c r="G79" s="85">
        <f t="shared" si="2"/>
        <v>-4059656</v>
      </c>
    </row>
    <row r="80" spans="1:7" x14ac:dyDescent="0.25">
      <c r="A80" s="27" t="s">
        <v>344</v>
      </c>
      <c r="B80" s="85">
        <v>15220623.550000001</v>
      </c>
      <c r="C80" s="85">
        <v>1334774.4000000022</v>
      </c>
      <c r="D80" s="85">
        <v>16555397.949999999</v>
      </c>
      <c r="E80" s="85">
        <v>588846.10999999987</v>
      </c>
      <c r="F80" s="85">
        <v>508162.29</v>
      </c>
      <c r="G80" s="85">
        <f t="shared" si="2"/>
        <v>-15966551.84</v>
      </c>
    </row>
    <row r="81" spans="1:7" x14ac:dyDescent="0.25">
      <c r="A81" s="27" t="s">
        <v>345</v>
      </c>
      <c r="B81" s="85">
        <v>43084451.509999998</v>
      </c>
      <c r="C81" s="85">
        <v>6293498.8900000006</v>
      </c>
      <c r="D81" s="85">
        <v>49377950.399999999</v>
      </c>
      <c r="E81" s="85">
        <v>38825259.890000001</v>
      </c>
      <c r="F81" s="85">
        <v>38825259.890000001</v>
      </c>
      <c r="G81" s="85">
        <f t="shared" si="2"/>
        <v>-10552690.509999998</v>
      </c>
    </row>
    <row r="82" spans="1:7" x14ac:dyDescent="0.25">
      <c r="A82" s="27" t="s">
        <v>346</v>
      </c>
      <c r="B82" s="85">
        <v>15937205</v>
      </c>
      <c r="C82" s="85">
        <v>0</v>
      </c>
      <c r="D82" s="85">
        <v>15937205</v>
      </c>
      <c r="E82" s="85">
        <v>13281010</v>
      </c>
      <c r="F82" s="85">
        <v>11952909</v>
      </c>
      <c r="G82" s="85">
        <f t="shared" si="2"/>
        <v>-2656195</v>
      </c>
    </row>
    <row r="83" spans="1:7" x14ac:dyDescent="0.25">
      <c r="A83" s="27" t="s">
        <v>347</v>
      </c>
      <c r="B83" s="85">
        <v>0</v>
      </c>
      <c r="C83" s="85">
        <v>721500</v>
      </c>
      <c r="D83" s="85">
        <v>721500</v>
      </c>
      <c r="E83" s="85">
        <v>721500</v>
      </c>
      <c r="F83" s="85">
        <v>721500</v>
      </c>
      <c r="G83" s="85">
        <f t="shared" si="2"/>
        <v>0</v>
      </c>
    </row>
    <row r="84" spans="1:7" x14ac:dyDescent="0.25">
      <c r="A84" s="27" t="s">
        <v>348</v>
      </c>
      <c r="B84" s="85">
        <v>3642768</v>
      </c>
      <c r="C84" s="85">
        <v>0</v>
      </c>
      <c r="D84" s="85">
        <v>3642768</v>
      </c>
      <c r="E84" s="85">
        <v>3035640</v>
      </c>
      <c r="F84" s="85">
        <v>2732076</v>
      </c>
      <c r="G84" s="85">
        <f t="shared" si="2"/>
        <v>-607128</v>
      </c>
    </row>
    <row r="85" spans="1:7" x14ac:dyDescent="0.25">
      <c r="A85" s="27" t="s">
        <v>349</v>
      </c>
      <c r="B85" s="85">
        <v>108788177.57000001</v>
      </c>
      <c r="C85" s="85">
        <v>5795771.9699999988</v>
      </c>
      <c r="D85" s="85">
        <v>114583949.54000001</v>
      </c>
      <c r="E85" s="85">
        <v>83229144.359999999</v>
      </c>
      <c r="F85" s="85">
        <v>79493160.019999996</v>
      </c>
      <c r="G85" s="85">
        <f t="shared" si="2"/>
        <v>-31354805.180000007</v>
      </c>
    </row>
    <row r="86" spans="1:7" x14ac:dyDescent="0.25">
      <c r="A86" s="27" t="s">
        <v>350</v>
      </c>
      <c r="B86" s="85">
        <v>37447130.049999997</v>
      </c>
      <c r="C86" s="85">
        <v>3452431.99</v>
      </c>
      <c r="D86" s="85">
        <v>40899562.039999999</v>
      </c>
      <c r="E86" s="85">
        <v>23544518.879999999</v>
      </c>
      <c r="F86" s="85">
        <v>23125227.779999997</v>
      </c>
      <c r="G86" s="85">
        <f t="shared" si="2"/>
        <v>-17355043.16</v>
      </c>
    </row>
    <row r="87" spans="1:7" x14ac:dyDescent="0.25">
      <c r="A87" s="9" t="s">
        <v>2</v>
      </c>
      <c r="B87" s="84"/>
      <c r="C87" s="84"/>
      <c r="D87" s="84"/>
      <c r="E87" s="84"/>
      <c r="F87" s="84"/>
      <c r="G87" s="84"/>
    </row>
    <row r="88" spans="1:7" x14ac:dyDescent="0.25">
      <c r="A88" s="1" t="s">
        <v>107</v>
      </c>
      <c r="B88" s="83">
        <f t="shared" ref="B88:G88" si="3">SUM(B89:B119)</f>
        <v>1808522536.4100001</v>
      </c>
      <c r="C88" s="83">
        <f t="shared" si="3"/>
        <v>490317672.61999995</v>
      </c>
      <c r="D88" s="83">
        <f t="shared" si="3"/>
        <v>2298840209.0299997</v>
      </c>
      <c r="E88" s="83">
        <f t="shared" si="3"/>
        <v>1004124345.02</v>
      </c>
      <c r="F88" s="83">
        <f t="shared" si="3"/>
        <v>959230039.08999979</v>
      </c>
      <c r="G88" s="83">
        <f t="shared" si="3"/>
        <v>-1294715864.01</v>
      </c>
    </row>
    <row r="89" spans="1:7" x14ac:dyDescent="0.25">
      <c r="A89" s="27" t="s">
        <v>279</v>
      </c>
      <c r="B89" s="85">
        <v>50000000</v>
      </c>
      <c r="C89" s="85">
        <v>-50000000</v>
      </c>
      <c r="D89" s="85">
        <v>0</v>
      </c>
      <c r="E89" s="85">
        <v>0</v>
      </c>
      <c r="F89" s="85">
        <v>0</v>
      </c>
      <c r="G89" s="85">
        <f t="shared" ref="G89:G119" si="4">E89-D89</f>
        <v>0</v>
      </c>
    </row>
    <row r="90" spans="1:7" x14ac:dyDescent="0.25">
      <c r="A90" s="27" t="s">
        <v>295</v>
      </c>
      <c r="B90" s="85">
        <v>1335946.28</v>
      </c>
      <c r="C90" s="85">
        <v>10058119.130000001</v>
      </c>
      <c r="D90" s="85">
        <v>11394065.41</v>
      </c>
      <c r="E90" s="85">
        <v>2910239.0700000003</v>
      </c>
      <c r="F90" s="85">
        <v>2871687.46</v>
      </c>
      <c r="G90" s="85">
        <f t="shared" si="4"/>
        <v>-8483826.3399999999</v>
      </c>
    </row>
    <row r="91" spans="1:7" x14ac:dyDescent="0.25">
      <c r="A91" s="27" t="s">
        <v>296</v>
      </c>
      <c r="B91" s="85">
        <v>400069195.81</v>
      </c>
      <c r="C91" s="85">
        <v>-53573988.379999995</v>
      </c>
      <c r="D91" s="85">
        <v>346495207.43000001</v>
      </c>
      <c r="E91" s="85">
        <v>182887015.06999999</v>
      </c>
      <c r="F91" s="85">
        <v>171657120.94999999</v>
      </c>
      <c r="G91" s="85">
        <f t="shared" si="4"/>
        <v>-163608192.36000001</v>
      </c>
    </row>
    <row r="92" spans="1:7" x14ac:dyDescent="0.25">
      <c r="A92" s="27" t="s">
        <v>297</v>
      </c>
      <c r="B92" s="85">
        <v>12801268.049999999</v>
      </c>
      <c r="C92" s="85">
        <v>2815399.1799999997</v>
      </c>
      <c r="D92" s="85">
        <v>15616667.23</v>
      </c>
      <c r="E92" s="85">
        <v>6034929.5499999998</v>
      </c>
      <c r="F92" s="85">
        <v>5723514.3100000005</v>
      </c>
      <c r="G92" s="85">
        <f t="shared" si="4"/>
        <v>-9581737.6799999997</v>
      </c>
    </row>
    <row r="93" spans="1:7" x14ac:dyDescent="0.25">
      <c r="A93" s="27" t="s">
        <v>298</v>
      </c>
      <c r="B93" s="85">
        <v>4207088.33</v>
      </c>
      <c r="C93" s="85">
        <v>82115.589999999967</v>
      </c>
      <c r="D93" s="85">
        <v>4289203.92</v>
      </c>
      <c r="E93" s="85">
        <v>2632566.0099999998</v>
      </c>
      <c r="F93" s="85">
        <v>2502762.63</v>
      </c>
      <c r="G93" s="85">
        <f t="shared" si="4"/>
        <v>-1656637.9100000001</v>
      </c>
    </row>
    <row r="94" spans="1:7" x14ac:dyDescent="0.25">
      <c r="A94" s="27" t="s">
        <v>299</v>
      </c>
      <c r="B94" s="85">
        <v>7741454.7299999995</v>
      </c>
      <c r="C94" s="85">
        <v>-5094114.68</v>
      </c>
      <c r="D94" s="85">
        <v>2647340.0499999998</v>
      </c>
      <c r="E94" s="85">
        <v>2360173.4500000002</v>
      </c>
      <c r="F94" s="85">
        <v>2243295.2800000003</v>
      </c>
      <c r="G94" s="85">
        <f t="shared" si="4"/>
        <v>-287166.59999999963</v>
      </c>
    </row>
    <row r="95" spans="1:7" x14ac:dyDescent="0.25">
      <c r="A95" s="27" t="s">
        <v>300</v>
      </c>
      <c r="B95" s="85">
        <v>19699156.18</v>
      </c>
      <c r="C95" s="85">
        <v>-7423197.0600000005</v>
      </c>
      <c r="D95" s="85">
        <v>12275959.119999999</v>
      </c>
      <c r="E95" s="85">
        <v>9245971.7300000004</v>
      </c>
      <c r="F95" s="85">
        <v>8771541.0600000005</v>
      </c>
      <c r="G95" s="85">
        <f t="shared" si="4"/>
        <v>-3029987.3899999987</v>
      </c>
    </row>
    <row r="96" spans="1:7" x14ac:dyDescent="0.25">
      <c r="A96" s="27" t="s">
        <v>301</v>
      </c>
      <c r="B96" s="85">
        <v>1528950.87</v>
      </c>
      <c r="C96" s="85">
        <v>478796.60999999993</v>
      </c>
      <c r="D96" s="85">
        <v>2007747.48</v>
      </c>
      <c r="E96" s="85">
        <v>914040.71</v>
      </c>
      <c r="F96" s="85">
        <v>868068.88</v>
      </c>
      <c r="G96" s="85">
        <f t="shared" si="4"/>
        <v>-1093706.77</v>
      </c>
    </row>
    <row r="97" spans="1:7" x14ac:dyDescent="0.25">
      <c r="A97" s="27" t="s">
        <v>302</v>
      </c>
      <c r="B97" s="85">
        <v>561981.85000000009</v>
      </c>
      <c r="C97" s="85">
        <v>-127706.27</v>
      </c>
      <c r="D97" s="85">
        <v>434275.58</v>
      </c>
      <c r="E97" s="85">
        <v>347989.12</v>
      </c>
      <c r="F97" s="85">
        <v>332003.39</v>
      </c>
      <c r="G97" s="85">
        <f t="shared" si="4"/>
        <v>-86286.460000000021</v>
      </c>
    </row>
    <row r="98" spans="1:7" x14ac:dyDescent="0.25">
      <c r="A98" s="27" t="s">
        <v>303</v>
      </c>
      <c r="B98" s="85">
        <v>14382559.15</v>
      </c>
      <c r="C98" s="85">
        <v>-1786906.1199999999</v>
      </c>
      <c r="D98" s="85">
        <v>12595653.029999999</v>
      </c>
      <c r="E98" s="85">
        <v>10489162.58</v>
      </c>
      <c r="F98" s="85">
        <v>9911718.5299999993</v>
      </c>
      <c r="G98" s="85">
        <f t="shared" si="4"/>
        <v>-2106490.4499999993</v>
      </c>
    </row>
    <row r="99" spans="1:7" x14ac:dyDescent="0.25">
      <c r="A99" s="27" t="s">
        <v>304</v>
      </c>
      <c r="B99" s="85">
        <v>485788.74000000005</v>
      </c>
      <c r="C99" s="85">
        <v>-163917.70000000001</v>
      </c>
      <c r="D99" s="85">
        <v>321871.04000000004</v>
      </c>
      <c r="E99" s="85">
        <v>316889.18</v>
      </c>
      <c r="F99" s="85">
        <v>301440.37</v>
      </c>
      <c r="G99" s="85">
        <f t="shared" si="4"/>
        <v>-4981.8600000000442</v>
      </c>
    </row>
    <row r="100" spans="1:7" x14ac:dyDescent="0.25">
      <c r="A100" s="27" t="s">
        <v>305</v>
      </c>
      <c r="B100" s="85">
        <v>2210396.6</v>
      </c>
      <c r="C100" s="85">
        <v>164934.05999999994</v>
      </c>
      <c r="D100" s="85">
        <v>2375330.66</v>
      </c>
      <c r="E100" s="85">
        <v>1475023.02</v>
      </c>
      <c r="F100" s="85">
        <v>1405486.01</v>
      </c>
      <c r="G100" s="85">
        <f t="shared" si="4"/>
        <v>-900307.64000000013</v>
      </c>
    </row>
    <row r="101" spans="1:7" x14ac:dyDescent="0.25">
      <c r="A101" s="27" t="s">
        <v>306</v>
      </c>
      <c r="B101" s="85">
        <v>6466894.1900000004</v>
      </c>
      <c r="C101" s="85">
        <v>456073.51</v>
      </c>
      <c r="D101" s="85">
        <v>6922967.7000000002</v>
      </c>
      <c r="E101" s="85">
        <v>3942382.6399999997</v>
      </c>
      <c r="F101" s="85">
        <v>3750754.01</v>
      </c>
      <c r="G101" s="85">
        <f t="shared" si="4"/>
        <v>-2980585.0600000005</v>
      </c>
    </row>
    <row r="102" spans="1:7" x14ac:dyDescent="0.25">
      <c r="A102" s="27" t="s">
        <v>307</v>
      </c>
      <c r="B102" s="85">
        <v>3165304.21</v>
      </c>
      <c r="C102" s="85">
        <v>2875055.15</v>
      </c>
      <c r="D102" s="85">
        <v>6040359.3600000003</v>
      </c>
      <c r="E102" s="85">
        <v>2086930.2</v>
      </c>
      <c r="F102" s="85">
        <v>1966633.69</v>
      </c>
      <c r="G102" s="85">
        <f t="shared" si="4"/>
        <v>-3953429.16</v>
      </c>
    </row>
    <row r="103" spans="1:7" x14ac:dyDescent="0.25">
      <c r="A103" s="27" t="s">
        <v>309</v>
      </c>
      <c r="B103" s="85">
        <v>0</v>
      </c>
      <c r="C103" s="85">
        <v>182000</v>
      </c>
      <c r="D103" s="85">
        <v>182000</v>
      </c>
      <c r="E103" s="85">
        <v>0</v>
      </c>
      <c r="F103" s="85">
        <v>0</v>
      </c>
      <c r="G103" s="85">
        <f t="shared" si="4"/>
        <v>-182000</v>
      </c>
    </row>
    <row r="104" spans="1:7" x14ac:dyDescent="0.25">
      <c r="A104" s="27" t="s">
        <v>311</v>
      </c>
      <c r="B104" s="85">
        <v>27226915.789999999</v>
      </c>
      <c r="C104" s="85">
        <v>-143489.52000000048</v>
      </c>
      <c r="D104" s="85">
        <v>27083426.27</v>
      </c>
      <c r="E104" s="85">
        <v>5529774.4700000007</v>
      </c>
      <c r="F104" s="85">
        <v>4749444.0200000005</v>
      </c>
      <c r="G104" s="85">
        <f t="shared" si="4"/>
        <v>-21553651.799999997</v>
      </c>
    </row>
    <row r="105" spans="1:7" x14ac:dyDescent="0.25">
      <c r="A105" s="27" t="s">
        <v>313</v>
      </c>
      <c r="B105" s="85">
        <v>155890000</v>
      </c>
      <c r="C105" s="85">
        <v>173561421.92999995</v>
      </c>
      <c r="D105" s="85">
        <v>329451421.93000001</v>
      </c>
      <c r="E105" s="85">
        <v>110026324.56999999</v>
      </c>
      <c r="F105" s="85">
        <v>108884319.06</v>
      </c>
      <c r="G105" s="85">
        <f t="shared" si="4"/>
        <v>-219425097.36000001</v>
      </c>
    </row>
    <row r="106" spans="1:7" x14ac:dyDescent="0.25">
      <c r="A106" s="27" t="s">
        <v>315</v>
      </c>
      <c r="B106" s="85">
        <v>0</v>
      </c>
      <c r="C106" s="85">
        <v>2000000</v>
      </c>
      <c r="D106" s="85">
        <v>2000000</v>
      </c>
      <c r="E106" s="85">
        <v>2000000</v>
      </c>
      <c r="F106" s="85">
        <v>2000000</v>
      </c>
      <c r="G106" s="85">
        <f t="shared" si="4"/>
        <v>0</v>
      </c>
    </row>
    <row r="107" spans="1:7" x14ac:dyDescent="0.25">
      <c r="A107" s="27" t="s">
        <v>321</v>
      </c>
      <c r="B107" s="85">
        <v>50023010</v>
      </c>
      <c r="C107" s="85">
        <v>8018178.0100000007</v>
      </c>
      <c r="D107" s="85">
        <v>58041188.009999998</v>
      </c>
      <c r="E107" s="85">
        <v>14912307.49</v>
      </c>
      <c r="F107" s="85">
        <v>13686709.630000001</v>
      </c>
      <c r="G107" s="85">
        <f t="shared" si="4"/>
        <v>-43128880.519999996</v>
      </c>
    </row>
    <row r="108" spans="1:7" x14ac:dyDescent="0.25">
      <c r="A108" s="27" t="s">
        <v>322</v>
      </c>
      <c r="B108" s="85">
        <v>32254034.649999999</v>
      </c>
      <c r="C108" s="85">
        <v>32902843.16</v>
      </c>
      <c r="D108" s="85">
        <v>65156877.810000002</v>
      </c>
      <c r="E108" s="85">
        <v>40135541.920000002</v>
      </c>
      <c r="F108" s="85">
        <v>40111344.530000001</v>
      </c>
      <c r="G108" s="85">
        <f t="shared" si="4"/>
        <v>-25021335.890000001</v>
      </c>
    </row>
    <row r="109" spans="1:7" x14ac:dyDescent="0.25">
      <c r="A109" s="27" t="s">
        <v>323</v>
      </c>
      <c r="B109" s="85">
        <v>0</v>
      </c>
      <c r="C109" s="85">
        <v>1199999.99</v>
      </c>
      <c r="D109" s="85">
        <v>1199999.99</v>
      </c>
      <c r="E109" s="85">
        <v>0</v>
      </c>
      <c r="F109" s="85">
        <v>0</v>
      </c>
      <c r="G109" s="85">
        <f t="shared" si="4"/>
        <v>-1199999.99</v>
      </c>
    </row>
    <row r="110" spans="1:7" x14ac:dyDescent="0.25">
      <c r="A110" s="27" t="s">
        <v>324</v>
      </c>
      <c r="B110" s="85">
        <v>254548580.32000002</v>
      </c>
      <c r="C110" s="85">
        <v>202743574.34</v>
      </c>
      <c r="D110" s="85">
        <v>457292154.65999985</v>
      </c>
      <c r="E110" s="85">
        <v>126263487.74999999</v>
      </c>
      <c r="F110" s="85">
        <v>119872994.77000001</v>
      </c>
      <c r="G110" s="85">
        <f t="shared" si="4"/>
        <v>-331028666.90999985</v>
      </c>
    </row>
    <row r="111" spans="1:7" x14ac:dyDescent="0.25">
      <c r="A111" s="27" t="s">
        <v>326</v>
      </c>
      <c r="B111" s="85">
        <v>213384371.46000001</v>
      </c>
      <c r="C111" s="85">
        <v>-213384371.46000001</v>
      </c>
      <c r="D111" s="85">
        <v>0</v>
      </c>
      <c r="E111" s="85">
        <v>0</v>
      </c>
      <c r="F111" s="85">
        <v>0</v>
      </c>
      <c r="G111" s="85">
        <f t="shared" si="4"/>
        <v>0</v>
      </c>
    </row>
    <row r="112" spans="1:7" x14ac:dyDescent="0.25">
      <c r="A112" s="27" t="s">
        <v>351</v>
      </c>
      <c r="B112" s="85">
        <v>231544825.31999999</v>
      </c>
      <c r="C112" s="85">
        <v>-27949815.23</v>
      </c>
      <c r="D112" s="85">
        <v>203595010.08999997</v>
      </c>
      <c r="E112" s="85">
        <v>144344325.38999999</v>
      </c>
      <c r="F112" s="85">
        <v>144344325.38999999</v>
      </c>
      <c r="G112" s="85">
        <f t="shared" si="4"/>
        <v>-59250684.699999988</v>
      </c>
    </row>
    <row r="113" spans="1:7" x14ac:dyDescent="0.25">
      <c r="A113" s="27" t="s">
        <v>328</v>
      </c>
      <c r="B113" s="85">
        <v>0</v>
      </c>
      <c r="C113" s="85">
        <v>1887200</v>
      </c>
      <c r="D113" s="85">
        <v>1887200</v>
      </c>
      <c r="E113" s="85">
        <v>0</v>
      </c>
      <c r="F113" s="85">
        <v>0</v>
      </c>
      <c r="G113" s="85">
        <f t="shared" si="4"/>
        <v>-1887200</v>
      </c>
    </row>
    <row r="114" spans="1:7" x14ac:dyDescent="0.25">
      <c r="A114" s="27" t="s">
        <v>336</v>
      </c>
      <c r="B114" s="85">
        <v>0</v>
      </c>
      <c r="C114" s="85">
        <v>42786923.32</v>
      </c>
      <c r="D114" s="85">
        <v>42786923.32</v>
      </c>
      <c r="E114" s="85">
        <v>7438421.54</v>
      </c>
      <c r="F114" s="85">
        <v>6663892.5199999996</v>
      </c>
      <c r="G114" s="85">
        <f t="shared" si="4"/>
        <v>-35348501.780000001</v>
      </c>
    </row>
    <row r="115" spans="1:7" x14ac:dyDescent="0.25">
      <c r="A115" s="27" t="s">
        <v>337</v>
      </c>
      <c r="B115" s="85">
        <v>0</v>
      </c>
      <c r="C115" s="85">
        <v>12950000</v>
      </c>
      <c r="D115" s="85">
        <v>12950000</v>
      </c>
      <c r="E115" s="85">
        <v>0</v>
      </c>
      <c r="F115" s="85">
        <v>0</v>
      </c>
      <c r="G115" s="85">
        <f t="shared" si="4"/>
        <v>-12950000</v>
      </c>
    </row>
    <row r="116" spans="1:7" x14ac:dyDescent="0.25">
      <c r="A116" s="27" t="s">
        <v>340</v>
      </c>
      <c r="B116" s="85">
        <v>0</v>
      </c>
      <c r="C116" s="85">
        <v>117104201.67</v>
      </c>
      <c r="D116" s="85">
        <v>117104201.67</v>
      </c>
      <c r="E116" s="85">
        <v>27263037.68</v>
      </c>
      <c r="F116" s="85">
        <v>27263037.68</v>
      </c>
      <c r="G116" s="85">
        <f t="shared" si="4"/>
        <v>-89841163.99000001</v>
      </c>
    </row>
    <row r="117" spans="1:7" x14ac:dyDescent="0.25">
      <c r="A117" s="27" t="s">
        <v>341</v>
      </c>
      <c r="B117" s="85">
        <v>0</v>
      </c>
      <c r="C117" s="85">
        <v>560355.03</v>
      </c>
      <c r="D117" s="85">
        <v>560355.03</v>
      </c>
      <c r="E117" s="85">
        <v>0</v>
      </c>
      <c r="F117" s="85">
        <v>0</v>
      </c>
      <c r="G117" s="85">
        <f t="shared" si="4"/>
        <v>-560355.03</v>
      </c>
    </row>
    <row r="118" spans="1:7" x14ac:dyDescent="0.25">
      <c r="A118" s="27" t="s">
        <v>344</v>
      </c>
      <c r="B118" s="85">
        <v>95985027.209999993</v>
      </c>
      <c r="C118" s="85">
        <v>53356628.430000007</v>
      </c>
      <c r="D118" s="85">
        <v>149341655.64000002</v>
      </c>
      <c r="E118" s="85">
        <v>46040007.969999999</v>
      </c>
      <c r="F118" s="85">
        <v>45675050.649999999</v>
      </c>
      <c r="G118" s="85">
        <f t="shared" si="4"/>
        <v>-103301647.67000002</v>
      </c>
    </row>
    <row r="119" spans="1:7" x14ac:dyDescent="0.25">
      <c r="A119" s="27" t="s">
        <v>349</v>
      </c>
      <c r="B119" s="85">
        <v>223009786.67000002</v>
      </c>
      <c r="C119" s="85">
        <v>183781359.93000001</v>
      </c>
      <c r="D119" s="85">
        <v>406791146.59999996</v>
      </c>
      <c r="E119" s="85">
        <v>254527803.91</v>
      </c>
      <c r="F119" s="85">
        <v>233672894.27000001</v>
      </c>
      <c r="G119" s="85">
        <f t="shared" si="4"/>
        <v>-152263342.68999997</v>
      </c>
    </row>
    <row r="120" spans="1:7" x14ac:dyDescent="0.25">
      <c r="A120" s="9" t="s">
        <v>2</v>
      </c>
      <c r="B120" s="84"/>
      <c r="C120" s="84"/>
      <c r="D120" s="84"/>
      <c r="E120" s="84"/>
      <c r="F120" s="84"/>
      <c r="G120" s="84"/>
    </row>
    <row r="121" spans="1:7" x14ac:dyDescent="0.25">
      <c r="A121" s="1" t="s">
        <v>103</v>
      </c>
      <c r="B121" s="83">
        <f t="shared" ref="B121:G121" si="5">SUM(B88,B9)</f>
        <v>7835165415.9999981</v>
      </c>
      <c r="C121" s="83">
        <f t="shared" si="5"/>
        <v>3440244577.1899991</v>
      </c>
      <c r="D121" s="83">
        <f t="shared" si="5"/>
        <v>11275409992.590004</v>
      </c>
      <c r="E121" s="83">
        <f t="shared" si="5"/>
        <v>5380263333.4999981</v>
      </c>
      <c r="F121" s="83">
        <f t="shared" si="5"/>
        <v>5239837764.1399984</v>
      </c>
      <c r="G121" s="83">
        <f t="shared" si="5"/>
        <v>-5895146659.0900011</v>
      </c>
    </row>
    <row r="122" spans="1:7" x14ac:dyDescent="0.25">
      <c r="A122" s="20"/>
      <c r="B122" s="20"/>
      <c r="C122" s="20"/>
      <c r="D122" s="20"/>
      <c r="E122" s="20"/>
      <c r="F122" s="20"/>
      <c r="G122" s="20"/>
    </row>
    <row r="123" spans="1:7" x14ac:dyDescent="0.25">
      <c r="B123" s="78"/>
      <c r="C123" s="78"/>
      <c r="D123" s="78"/>
      <c r="E123" s="78"/>
      <c r="F123" s="78"/>
      <c r="G123" s="78"/>
    </row>
    <row r="145" spans="1:5" x14ac:dyDescent="0.25">
      <c r="A145" s="89"/>
      <c r="B145" s="89"/>
      <c r="C145" s="90"/>
      <c r="D145" s="90"/>
      <c r="E145" s="90"/>
    </row>
    <row r="146" spans="1:5" x14ac:dyDescent="0.25">
      <c r="A146" s="91" t="s">
        <v>352</v>
      </c>
      <c r="B146" s="89"/>
      <c r="C146" s="103" t="s">
        <v>353</v>
      </c>
      <c r="D146" s="103"/>
      <c r="E146" s="103"/>
    </row>
    <row r="147" spans="1:5" x14ac:dyDescent="0.25">
      <c r="A147" s="92" t="s">
        <v>354</v>
      </c>
      <c r="B147" s="89"/>
      <c r="C147" s="103" t="s">
        <v>355</v>
      </c>
      <c r="D147" s="103"/>
      <c r="E147" s="103"/>
    </row>
  </sheetData>
  <mergeCells count="6">
    <mergeCell ref="C147:E147"/>
    <mergeCell ref="A7:A8"/>
    <mergeCell ref="B7:F7"/>
    <mergeCell ref="G7:G8"/>
    <mergeCell ref="A1:G1"/>
    <mergeCell ref="C146:E146"/>
  </mergeCells>
  <dataValidations count="1">
    <dataValidation type="decimal" allowBlank="1" showInputMessage="1" showErrorMessage="1" sqref="B87:G88 B9:G9 B120:G121">
      <formula1>-1.79769313486231E+100</formula1>
      <formula2>1.79769313486231E+100</formula2>
    </dataValidation>
  </dataValidations>
  <pageMargins left="0.25" right="0.25" top="0.75" bottom="0.75" header="0.3" footer="0.3"/>
  <pageSetup scale="48" fitToHeight="0" orientation="portrait" horizontalDpi="1200" verticalDpi="1200" r:id="rId1"/>
  <ignoredErrors>
    <ignoredError sqref="B87:G88 B9:G9 B120:G1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4"/>
  <sheetViews>
    <sheetView showGridLines="0" topLeftCell="A2" zoomScaleNormal="100" workbookViewId="0">
      <selection activeCell="A2" sqref="A2:XFD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15" t="s">
        <v>108</v>
      </c>
      <c r="B1" s="116"/>
      <c r="C1" s="116"/>
      <c r="D1" s="116"/>
      <c r="E1" s="116"/>
      <c r="F1" s="116"/>
      <c r="G1" s="116"/>
    </row>
    <row r="2" spans="1:7" x14ac:dyDescent="0.25">
      <c r="A2" s="50" t="s">
        <v>274</v>
      </c>
      <c r="B2" s="51"/>
      <c r="C2" s="51"/>
      <c r="D2" s="51"/>
      <c r="E2" s="51"/>
      <c r="F2" s="51"/>
      <c r="G2" s="52"/>
    </row>
    <row r="3" spans="1:7" x14ac:dyDescent="0.25">
      <c r="A3" s="53" t="s">
        <v>109</v>
      </c>
      <c r="B3" s="100"/>
      <c r="C3" s="100"/>
      <c r="D3" s="100"/>
      <c r="E3" s="100"/>
      <c r="F3" s="100"/>
      <c r="G3" s="55"/>
    </row>
    <row r="4" spans="1:7" x14ac:dyDescent="0.25">
      <c r="A4" s="53" t="s">
        <v>110</v>
      </c>
      <c r="B4" s="100"/>
      <c r="C4" s="100"/>
      <c r="D4" s="100"/>
      <c r="E4" s="100"/>
      <c r="F4" s="100"/>
      <c r="G4" s="55"/>
    </row>
    <row r="5" spans="1:7" x14ac:dyDescent="0.25">
      <c r="A5" s="53" t="s">
        <v>356</v>
      </c>
      <c r="B5" s="100"/>
      <c r="C5" s="100"/>
      <c r="D5" s="100"/>
      <c r="E5" s="100"/>
      <c r="F5" s="100"/>
      <c r="G5" s="55"/>
    </row>
    <row r="6" spans="1:7" ht="41.45" customHeight="1" x14ac:dyDescent="0.25">
      <c r="A6" s="56" t="s">
        <v>0</v>
      </c>
      <c r="B6" s="57"/>
      <c r="C6" s="57"/>
      <c r="D6" s="57"/>
      <c r="E6" s="57"/>
      <c r="F6" s="57"/>
      <c r="G6" s="58"/>
    </row>
    <row r="7" spans="1:7" ht="15.75" customHeight="1" x14ac:dyDescent="0.25">
      <c r="A7" s="104" t="s">
        <v>1</v>
      </c>
      <c r="B7" s="112" t="s">
        <v>22</v>
      </c>
      <c r="C7" s="113"/>
      <c r="D7" s="113"/>
      <c r="E7" s="113"/>
      <c r="F7" s="114"/>
      <c r="G7" s="108" t="s">
        <v>111</v>
      </c>
    </row>
    <row r="8" spans="1:7" ht="30" x14ac:dyDescent="0.25">
      <c r="A8" s="105"/>
      <c r="B8" s="79" t="s">
        <v>24</v>
      </c>
      <c r="C8" s="80" t="s">
        <v>112</v>
      </c>
      <c r="D8" s="79" t="s">
        <v>26</v>
      </c>
      <c r="E8" s="79" t="s">
        <v>3</v>
      </c>
      <c r="F8" s="10" t="s">
        <v>4</v>
      </c>
      <c r="G8" s="107"/>
    </row>
    <row r="9" spans="1:7" ht="16.5" customHeight="1" x14ac:dyDescent="0.25">
      <c r="A9" s="5" t="s">
        <v>113</v>
      </c>
      <c r="B9" s="82">
        <f>SUM(B10,B19,B27,B37)</f>
        <v>6026642879.5900002</v>
      </c>
      <c r="C9" s="82">
        <f t="shared" ref="C9:G9" si="0">SUM(C10,C19,C27,C37)</f>
        <v>2949926904.9699998</v>
      </c>
      <c r="D9" s="82">
        <f t="shared" si="0"/>
        <v>8976569783.960001</v>
      </c>
      <c r="E9" s="82">
        <f t="shared" si="0"/>
        <v>4376138988.4800005</v>
      </c>
      <c r="F9" s="82">
        <f t="shared" si="0"/>
        <v>4280607725.0500002</v>
      </c>
      <c r="G9" s="82">
        <f t="shared" si="0"/>
        <v>-4600430795.4800005</v>
      </c>
    </row>
    <row r="10" spans="1:7" ht="15" customHeight="1" x14ac:dyDescent="0.25">
      <c r="A10" s="22" t="s">
        <v>114</v>
      </c>
      <c r="B10" s="61">
        <f>SUM(B11:B18)</f>
        <v>3425065552.3100004</v>
      </c>
      <c r="C10" s="61">
        <f t="shared" ref="C10:F10" si="1">SUM(C11:C18)</f>
        <v>346955796.76000005</v>
      </c>
      <c r="D10" s="61">
        <f t="shared" si="1"/>
        <v>3772021348.4700003</v>
      </c>
      <c r="E10" s="61">
        <f t="shared" si="1"/>
        <v>2134197513.97</v>
      </c>
      <c r="F10" s="61">
        <f t="shared" si="1"/>
        <v>2092635452.7599998</v>
      </c>
      <c r="G10" s="61">
        <f>E10-D10</f>
        <v>-1637823834.5000002</v>
      </c>
    </row>
    <row r="11" spans="1:7" x14ac:dyDescent="0.25">
      <c r="A11" s="40" t="s">
        <v>115</v>
      </c>
      <c r="B11" s="61">
        <v>26532103.780000001</v>
      </c>
      <c r="C11" s="61">
        <v>-429058.95</v>
      </c>
      <c r="D11" s="61">
        <v>26103044.530000001</v>
      </c>
      <c r="E11" s="61">
        <v>16813528.510000002</v>
      </c>
      <c r="F11" s="61">
        <v>16670813.640000001</v>
      </c>
      <c r="G11" s="61">
        <f t="shared" ref="G11:G41" si="2">E11-D11</f>
        <v>-9289516.0199999996</v>
      </c>
    </row>
    <row r="12" spans="1:7" x14ac:dyDescent="0.25">
      <c r="A12" s="40" t="s">
        <v>116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f t="shared" si="2"/>
        <v>0</v>
      </c>
    </row>
    <row r="13" spans="1:7" x14ac:dyDescent="0.25">
      <c r="A13" s="40" t="s">
        <v>117</v>
      </c>
      <c r="B13" s="61">
        <v>414439515.12</v>
      </c>
      <c r="C13" s="61">
        <v>-82815364.319999993</v>
      </c>
      <c r="D13" s="61">
        <v>331624150.60000002</v>
      </c>
      <c r="E13" s="61">
        <v>217419290.06999999</v>
      </c>
      <c r="F13" s="61">
        <v>214084616.75</v>
      </c>
      <c r="G13" s="61">
        <f t="shared" si="2"/>
        <v>-114204860.53000003</v>
      </c>
    </row>
    <row r="14" spans="1:7" x14ac:dyDescent="0.25">
      <c r="A14" s="40" t="s">
        <v>118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f t="shared" si="2"/>
        <v>0</v>
      </c>
    </row>
    <row r="15" spans="1:7" x14ac:dyDescent="0.25">
      <c r="A15" s="40" t="s">
        <v>119</v>
      </c>
      <c r="B15" s="61">
        <v>383622810.10000002</v>
      </c>
      <c r="C15" s="61">
        <v>-10562080.42</v>
      </c>
      <c r="D15" s="61">
        <v>373060729.57999998</v>
      </c>
      <c r="E15" s="61">
        <v>257318582.28999999</v>
      </c>
      <c r="F15" s="61">
        <v>254677102.49000001</v>
      </c>
      <c r="G15" s="61">
        <f t="shared" si="2"/>
        <v>-115742147.28999999</v>
      </c>
    </row>
    <row r="16" spans="1:7" x14ac:dyDescent="0.25">
      <c r="A16" s="40" t="s">
        <v>120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f t="shared" si="2"/>
        <v>0</v>
      </c>
    </row>
    <row r="17" spans="1:7" x14ac:dyDescent="0.25">
      <c r="A17" s="40" t="s">
        <v>121</v>
      </c>
      <c r="B17" s="61">
        <v>2223848575.2800002</v>
      </c>
      <c r="C17" s="61">
        <v>380384742.10000002</v>
      </c>
      <c r="D17" s="61">
        <v>2604233317.3800001</v>
      </c>
      <c r="E17" s="61">
        <v>1399893885.26</v>
      </c>
      <c r="F17" s="61">
        <v>1366242249.3</v>
      </c>
      <c r="G17" s="61">
        <f t="shared" si="2"/>
        <v>-1204339432.1200001</v>
      </c>
    </row>
    <row r="18" spans="1:7" x14ac:dyDescent="0.25">
      <c r="A18" s="40" t="s">
        <v>122</v>
      </c>
      <c r="B18" s="61">
        <v>376622548.02999997</v>
      </c>
      <c r="C18" s="61">
        <v>60377558.350000001</v>
      </c>
      <c r="D18" s="61">
        <v>437000106.38</v>
      </c>
      <c r="E18" s="61">
        <v>242752227.84</v>
      </c>
      <c r="F18" s="61">
        <v>240960670.58000001</v>
      </c>
      <c r="G18" s="61">
        <f t="shared" si="2"/>
        <v>-194247878.53999999</v>
      </c>
    </row>
    <row r="19" spans="1:7" x14ac:dyDescent="0.25">
      <c r="A19" s="22" t="s">
        <v>123</v>
      </c>
      <c r="B19" s="61">
        <f>SUM(B20:B26)</f>
        <v>2064887789.5299997</v>
      </c>
      <c r="C19" s="61">
        <f t="shared" ref="C19:G19" si="3">SUM(C20:C26)</f>
        <v>1885478226.9399998</v>
      </c>
      <c r="D19" s="61">
        <f t="shared" si="3"/>
        <v>3950366016.4699998</v>
      </c>
      <c r="E19" s="61">
        <f t="shared" si="3"/>
        <v>1638725605.2900002</v>
      </c>
      <c r="F19" s="61">
        <f t="shared" si="3"/>
        <v>1590639633.28</v>
      </c>
      <c r="G19" s="61">
        <f t="shared" si="3"/>
        <v>-2311640411.1799998</v>
      </c>
    </row>
    <row r="20" spans="1:7" x14ac:dyDescent="0.25">
      <c r="A20" s="40" t="s">
        <v>124</v>
      </c>
      <c r="B20" s="61">
        <v>208576401.43000001</v>
      </c>
      <c r="C20" s="61">
        <v>126521236.83</v>
      </c>
      <c r="D20" s="61">
        <v>335097638.25999999</v>
      </c>
      <c r="E20" s="61">
        <v>212131024.40000001</v>
      </c>
      <c r="F20" s="61">
        <v>207715409.61000001</v>
      </c>
      <c r="G20" s="61">
        <f t="shared" si="2"/>
        <v>-122966613.85999998</v>
      </c>
    </row>
    <row r="21" spans="1:7" x14ac:dyDescent="0.25">
      <c r="A21" s="40" t="s">
        <v>125</v>
      </c>
      <c r="B21" s="61">
        <v>1154041419.6199999</v>
      </c>
      <c r="C21" s="61">
        <v>1477281503.05</v>
      </c>
      <c r="D21" s="61">
        <v>2631322922.6700001</v>
      </c>
      <c r="E21" s="61">
        <v>793067332.96000004</v>
      </c>
      <c r="F21" s="61">
        <v>776458890.69000006</v>
      </c>
      <c r="G21" s="61">
        <f t="shared" si="2"/>
        <v>-1838255589.71</v>
      </c>
    </row>
    <row r="22" spans="1:7" x14ac:dyDescent="0.25">
      <c r="A22" s="40" t="s">
        <v>126</v>
      </c>
      <c r="B22" s="61">
        <v>95322246.829999998</v>
      </c>
      <c r="C22" s="61">
        <v>26152813.829999998</v>
      </c>
      <c r="D22" s="61">
        <v>121475060.66</v>
      </c>
      <c r="E22" s="61">
        <v>84693954.079999998</v>
      </c>
      <c r="F22" s="61">
        <v>83596297</v>
      </c>
      <c r="G22" s="61">
        <f t="shared" si="2"/>
        <v>-36781106.579999998</v>
      </c>
    </row>
    <row r="23" spans="1:7" x14ac:dyDescent="0.25">
      <c r="A23" s="40" t="s">
        <v>127</v>
      </c>
      <c r="B23" s="61">
        <v>281049085</v>
      </c>
      <c r="C23" s="61">
        <v>84379972.280000001</v>
      </c>
      <c r="D23" s="61">
        <v>365429057.27999997</v>
      </c>
      <c r="E23" s="61">
        <v>235150408.74000001</v>
      </c>
      <c r="F23" s="61">
        <v>223704916.00999999</v>
      </c>
      <c r="G23" s="61">
        <f t="shared" si="2"/>
        <v>-130278648.53999996</v>
      </c>
    </row>
    <row r="24" spans="1:7" x14ac:dyDescent="0.25">
      <c r="A24" s="40" t="s">
        <v>128</v>
      </c>
      <c r="B24" s="61">
        <v>65954828.060000002</v>
      </c>
      <c r="C24" s="61">
        <v>67899878.170000002</v>
      </c>
      <c r="D24" s="61">
        <v>133854706.23</v>
      </c>
      <c r="E24" s="61">
        <v>65790896.130000003</v>
      </c>
      <c r="F24" s="61">
        <v>65205848.469999999</v>
      </c>
      <c r="G24" s="61">
        <f t="shared" si="2"/>
        <v>-68063810.099999994</v>
      </c>
    </row>
    <row r="25" spans="1:7" x14ac:dyDescent="0.25">
      <c r="A25" s="40" t="s">
        <v>129</v>
      </c>
      <c r="B25" s="61">
        <v>194059190.08000001</v>
      </c>
      <c r="C25" s="61">
        <v>72665697.329999998</v>
      </c>
      <c r="D25" s="61">
        <v>266724887.41</v>
      </c>
      <c r="E25" s="61">
        <v>176432936.66</v>
      </c>
      <c r="F25" s="61">
        <v>162499219.18000001</v>
      </c>
      <c r="G25" s="61">
        <f t="shared" si="2"/>
        <v>-90291950.75</v>
      </c>
    </row>
    <row r="26" spans="1:7" x14ac:dyDescent="0.25">
      <c r="A26" s="40" t="s">
        <v>130</v>
      </c>
      <c r="B26" s="61">
        <v>65884618.509999998</v>
      </c>
      <c r="C26" s="61">
        <v>30577125.449999999</v>
      </c>
      <c r="D26" s="61">
        <v>96461743.959999993</v>
      </c>
      <c r="E26" s="61">
        <v>71459052.319999993</v>
      </c>
      <c r="F26" s="61">
        <v>71459052.319999993</v>
      </c>
      <c r="G26" s="61">
        <f t="shared" si="2"/>
        <v>-25002691.640000001</v>
      </c>
    </row>
    <row r="27" spans="1:7" x14ac:dyDescent="0.25">
      <c r="A27" s="22" t="s">
        <v>131</v>
      </c>
      <c r="B27" s="61">
        <f>SUM(B28:B36)</f>
        <v>536689537.75</v>
      </c>
      <c r="C27" s="61">
        <f t="shared" ref="C27:G27" si="4">SUM(C28:C36)</f>
        <v>717492881.26999998</v>
      </c>
      <c r="D27" s="61">
        <f t="shared" si="4"/>
        <v>1254182419.0200002</v>
      </c>
      <c r="E27" s="61">
        <f t="shared" si="4"/>
        <v>603215869.22000003</v>
      </c>
      <c r="F27" s="61">
        <f t="shared" si="4"/>
        <v>597332639.00999999</v>
      </c>
      <c r="G27" s="61">
        <f t="shared" si="4"/>
        <v>-650966549.79999983</v>
      </c>
    </row>
    <row r="28" spans="1:7" x14ac:dyDescent="0.25">
      <c r="A28" s="42" t="s">
        <v>132</v>
      </c>
      <c r="B28" s="61">
        <v>117583044.5</v>
      </c>
      <c r="C28" s="61">
        <v>50623770.82</v>
      </c>
      <c r="D28" s="61">
        <v>168206815.31999999</v>
      </c>
      <c r="E28" s="61">
        <v>108994414.90000001</v>
      </c>
      <c r="F28" s="61">
        <v>106048951.81</v>
      </c>
      <c r="G28" s="61">
        <f t="shared" si="2"/>
        <v>-59212400.419999987</v>
      </c>
    </row>
    <row r="29" spans="1:7" x14ac:dyDescent="0.25">
      <c r="A29" s="40" t="s">
        <v>133</v>
      </c>
      <c r="B29" s="61">
        <v>43400000</v>
      </c>
      <c r="C29" s="61">
        <v>15848471.199999999</v>
      </c>
      <c r="D29" s="61">
        <v>59248471.200000003</v>
      </c>
      <c r="E29" s="61">
        <v>32243644.050000001</v>
      </c>
      <c r="F29" s="61">
        <v>31879359.91</v>
      </c>
      <c r="G29" s="61">
        <f t="shared" si="2"/>
        <v>-27004827.150000002</v>
      </c>
    </row>
    <row r="30" spans="1:7" x14ac:dyDescent="0.25">
      <c r="A30" s="40" t="s">
        <v>134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f t="shared" si="2"/>
        <v>0</v>
      </c>
    </row>
    <row r="31" spans="1:7" x14ac:dyDescent="0.25">
      <c r="A31" s="40" t="s">
        <v>135</v>
      </c>
      <c r="B31" s="61">
        <v>171271777.62</v>
      </c>
      <c r="C31" s="61">
        <v>225614907.58000001</v>
      </c>
      <c r="D31" s="61">
        <v>396886685.19999999</v>
      </c>
      <c r="E31" s="61">
        <v>267763544.19999999</v>
      </c>
      <c r="F31" s="61">
        <v>266066525.15000001</v>
      </c>
      <c r="G31" s="61">
        <f t="shared" si="2"/>
        <v>-129123141</v>
      </c>
    </row>
    <row r="32" spans="1:7" x14ac:dyDescent="0.25">
      <c r="A32" s="40" t="s">
        <v>136</v>
      </c>
      <c r="B32" s="61">
        <v>81428703</v>
      </c>
      <c r="C32" s="61">
        <v>357204353.69999999</v>
      </c>
      <c r="D32" s="61">
        <v>438633056.69999999</v>
      </c>
      <c r="E32" s="61">
        <v>108923095.93000001</v>
      </c>
      <c r="F32" s="61">
        <v>108923095.93000001</v>
      </c>
      <c r="G32" s="61">
        <f t="shared" si="2"/>
        <v>-329709960.76999998</v>
      </c>
    </row>
    <row r="33" spans="1:7" ht="14.45" customHeight="1" x14ac:dyDescent="0.25">
      <c r="A33" s="40" t="s">
        <v>137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f t="shared" si="2"/>
        <v>0</v>
      </c>
    </row>
    <row r="34" spans="1:7" ht="14.45" customHeight="1" x14ac:dyDescent="0.25">
      <c r="A34" s="40" t="s">
        <v>138</v>
      </c>
      <c r="B34" s="61">
        <v>117580774.41</v>
      </c>
      <c r="C34" s="61">
        <v>14227670.859999999</v>
      </c>
      <c r="D34" s="61">
        <v>131808445.27</v>
      </c>
      <c r="E34" s="61">
        <v>60291909.140000001</v>
      </c>
      <c r="F34" s="61">
        <v>59729833.159999996</v>
      </c>
      <c r="G34" s="61">
        <f t="shared" si="2"/>
        <v>-71516536.129999995</v>
      </c>
    </row>
    <row r="35" spans="1:7" ht="14.45" customHeight="1" x14ac:dyDescent="0.25">
      <c r="A35" s="40" t="s">
        <v>139</v>
      </c>
      <c r="B35" s="61">
        <v>5425238.2199999997</v>
      </c>
      <c r="C35" s="61">
        <v>37715760.710000001</v>
      </c>
      <c r="D35" s="61">
        <v>43140998.93</v>
      </c>
      <c r="E35" s="61">
        <v>24277761</v>
      </c>
      <c r="F35" s="61">
        <v>23963373.050000001</v>
      </c>
      <c r="G35" s="61">
        <f t="shared" si="2"/>
        <v>-18863237.93</v>
      </c>
    </row>
    <row r="36" spans="1:7" ht="14.45" customHeight="1" x14ac:dyDescent="0.25">
      <c r="A36" s="40" t="s">
        <v>140</v>
      </c>
      <c r="B36" s="61">
        <v>0</v>
      </c>
      <c r="C36" s="61">
        <v>16257946.4</v>
      </c>
      <c r="D36" s="61">
        <v>16257946.4</v>
      </c>
      <c r="E36" s="61">
        <v>721500</v>
      </c>
      <c r="F36" s="61">
        <v>721500</v>
      </c>
      <c r="G36" s="61">
        <f t="shared" si="2"/>
        <v>-15536446.4</v>
      </c>
    </row>
    <row r="37" spans="1:7" ht="14.45" customHeight="1" x14ac:dyDescent="0.25">
      <c r="A37" s="23" t="s">
        <v>141</v>
      </c>
      <c r="B37" s="61">
        <f>SUM(B38:B41)</f>
        <v>0</v>
      </c>
      <c r="C37" s="61">
        <f t="shared" ref="C37:F37" si="5">SUM(C38:C41)</f>
        <v>0</v>
      </c>
      <c r="D37" s="61">
        <f t="shared" si="5"/>
        <v>0</v>
      </c>
      <c r="E37" s="61">
        <f t="shared" si="5"/>
        <v>0</v>
      </c>
      <c r="F37" s="61">
        <f t="shared" si="5"/>
        <v>0</v>
      </c>
      <c r="G37" s="61">
        <f t="shared" si="2"/>
        <v>0</v>
      </c>
    </row>
    <row r="38" spans="1:7" x14ac:dyDescent="0.25">
      <c r="A38" s="42" t="s">
        <v>142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f t="shared" si="2"/>
        <v>0</v>
      </c>
    </row>
    <row r="39" spans="1:7" ht="30" x14ac:dyDescent="0.25">
      <c r="A39" s="42" t="s">
        <v>143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f t="shared" si="2"/>
        <v>0</v>
      </c>
    </row>
    <row r="40" spans="1:7" x14ac:dyDescent="0.25">
      <c r="A40" s="42" t="s">
        <v>144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f t="shared" si="2"/>
        <v>0</v>
      </c>
    </row>
    <row r="41" spans="1:7" x14ac:dyDescent="0.25">
      <c r="A41" s="42" t="s">
        <v>145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f t="shared" si="2"/>
        <v>0</v>
      </c>
    </row>
    <row r="42" spans="1:7" x14ac:dyDescent="0.25">
      <c r="A42" s="42"/>
      <c r="B42" s="18"/>
      <c r="C42" s="18"/>
      <c r="D42" s="18"/>
      <c r="E42" s="18"/>
      <c r="F42" s="18"/>
      <c r="G42" s="18"/>
    </row>
    <row r="43" spans="1:7" x14ac:dyDescent="0.25">
      <c r="A43" s="1" t="s">
        <v>146</v>
      </c>
      <c r="B43" s="83">
        <f>SUM(B44,B53,B61,B71)</f>
        <v>1808522536.4100001</v>
      </c>
      <c r="C43" s="83">
        <f t="shared" ref="C43:G43" si="6">SUM(C44,C53,C61,C71)</f>
        <v>490317672.62000012</v>
      </c>
      <c r="D43" s="83">
        <f t="shared" si="6"/>
        <v>2298840209.0299997</v>
      </c>
      <c r="E43" s="83">
        <f t="shared" si="6"/>
        <v>1004124345.02</v>
      </c>
      <c r="F43" s="83">
        <f t="shared" si="6"/>
        <v>959230039.09000003</v>
      </c>
      <c r="G43" s="83">
        <f t="shared" si="6"/>
        <v>-1294715864.01</v>
      </c>
    </row>
    <row r="44" spans="1:7" x14ac:dyDescent="0.25">
      <c r="A44" s="22" t="s">
        <v>114</v>
      </c>
      <c r="B44" s="61">
        <f>SUM(B45:B52)</f>
        <v>738040356.45000005</v>
      </c>
      <c r="C44" s="61">
        <f t="shared" ref="C44:G44" si="7">SUM(C45:C52)</f>
        <v>-312441708.44</v>
      </c>
      <c r="D44" s="61">
        <f t="shared" si="7"/>
        <v>425598648.00999999</v>
      </c>
      <c r="E44" s="61">
        <f t="shared" si="7"/>
        <v>227643312.33000001</v>
      </c>
      <c r="F44" s="61">
        <f t="shared" si="7"/>
        <v>214306026.56999999</v>
      </c>
      <c r="G44" s="61">
        <f t="shared" si="7"/>
        <v>-197955335.67999998</v>
      </c>
    </row>
    <row r="45" spans="1:7" x14ac:dyDescent="0.25">
      <c r="A45" s="42" t="s">
        <v>115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f t="shared" ref="G45:G52" si="8">E45-D45</f>
        <v>0</v>
      </c>
    </row>
    <row r="46" spans="1:7" x14ac:dyDescent="0.25">
      <c r="A46" s="42" t="s">
        <v>116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f t="shared" si="8"/>
        <v>0</v>
      </c>
    </row>
    <row r="47" spans="1:7" x14ac:dyDescent="0.25">
      <c r="A47" s="42" t="s">
        <v>117</v>
      </c>
      <c r="B47" s="61">
        <v>50000000</v>
      </c>
      <c r="C47" s="61">
        <v>-50000000</v>
      </c>
      <c r="D47" s="61">
        <v>0</v>
      </c>
      <c r="E47" s="61">
        <v>0</v>
      </c>
      <c r="F47" s="61">
        <v>0</v>
      </c>
      <c r="G47" s="61">
        <f t="shared" si="8"/>
        <v>0</v>
      </c>
    </row>
    <row r="48" spans="1:7" x14ac:dyDescent="0.25">
      <c r="A48" s="42" t="s">
        <v>118</v>
      </c>
      <c r="B48" s="61">
        <v>0</v>
      </c>
      <c r="C48" s="61">
        <v>0</v>
      </c>
      <c r="D48" s="61">
        <v>0</v>
      </c>
      <c r="E48" s="61">
        <v>0</v>
      </c>
      <c r="F48" s="61">
        <v>0</v>
      </c>
      <c r="G48" s="61">
        <f t="shared" si="8"/>
        <v>0</v>
      </c>
    </row>
    <row r="49" spans="1:7" x14ac:dyDescent="0.25">
      <c r="A49" s="42" t="s">
        <v>119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f t="shared" si="8"/>
        <v>0</v>
      </c>
    </row>
    <row r="50" spans="1:7" x14ac:dyDescent="0.25">
      <c r="A50" s="42" t="s">
        <v>120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f t="shared" si="8"/>
        <v>0</v>
      </c>
    </row>
    <row r="51" spans="1:7" x14ac:dyDescent="0.25">
      <c r="A51" s="42" t="s">
        <v>121</v>
      </c>
      <c r="B51" s="61">
        <v>474655984.99000001</v>
      </c>
      <c r="C51" s="61">
        <v>-49239336.979999997</v>
      </c>
      <c r="D51" s="61">
        <v>425416648.00999999</v>
      </c>
      <c r="E51" s="61">
        <v>227643312.33000001</v>
      </c>
      <c r="F51" s="61">
        <v>214306026.56999999</v>
      </c>
      <c r="G51" s="61">
        <f t="shared" si="8"/>
        <v>-197773335.67999998</v>
      </c>
    </row>
    <row r="52" spans="1:7" x14ac:dyDescent="0.25">
      <c r="A52" s="42" t="s">
        <v>122</v>
      </c>
      <c r="B52" s="61">
        <v>213384371.46000001</v>
      </c>
      <c r="C52" s="61">
        <v>-213202371.46000001</v>
      </c>
      <c r="D52" s="61">
        <v>182000</v>
      </c>
      <c r="E52" s="61">
        <v>0</v>
      </c>
      <c r="F52" s="61">
        <v>0</v>
      </c>
      <c r="G52" s="61">
        <f t="shared" si="8"/>
        <v>-182000</v>
      </c>
    </row>
    <row r="53" spans="1:7" x14ac:dyDescent="0.25">
      <c r="A53" s="22" t="s">
        <v>123</v>
      </c>
      <c r="B53" s="61">
        <f>SUM(B54:B60)</f>
        <v>610288909.68000007</v>
      </c>
      <c r="C53" s="61">
        <f t="shared" ref="C53:G53" si="9">SUM(C54:C60)</f>
        <v>1055657552.0400001</v>
      </c>
      <c r="D53" s="61">
        <f t="shared" si="9"/>
        <v>1665946461.7199998</v>
      </c>
      <c r="E53" s="61">
        <f t="shared" si="9"/>
        <v>631323818.08999991</v>
      </c>
      <c r="F53" s="61">
        <f t="shared" si="9"/>
        <v>600240311.63</v>
      </c>
      <c r="G53" s="61">
        <f t="shared" si="9"/>
        <v>-1034622643.6299999</v>
      </c>
    </row>
    <row r="54" spans="1:7" x14ac:dyDescent="0.25">
      <c r="A54" s="42" t="s">
        <v>124</v>
      </c>
      <c r="B54" s="61">
        <v>269671567.47000003</v>
      </c>
      <c r="C54" s="61">
        <v>214947630.44999999</v>
      </c>
      <c r="D54" s="61">
        <v>484619197.92000002</v>
      </c>
      <c r="E54" s="61">
        <v>296226908.52999997</v>
      </c>
      <c r="F54" s="61">
        <v>275347801.5</v>
      </c>
      <c r="G54" s="61">
        <f t="shared" ref="G54:G60" si="10">E54-D54</f>
        <v>-188392289.39000005</v>
      </c>
    </row>
    <row r="55" spans="1:7" x14ac:dyDescent="0.25">
      <c r="A55" s="42" t="s">
        <v>125</v>
      </c>
      <c r="B55" s="61">
        <v>294295687.20999998</v>
      </c>
      <c r="C55" s="61">
        <v>774884146.95000005</v>
      </c>
      <c r="D55" s="61">
        <v>1069179834.16</v>
      </c>
      <c r="E55" s="61">
        <v>314919484</v>
      </c>
      <c r="F55" s="61">
        <v>306715211.44999999</v>
      </c>
      <c r="G55" s="61">
        <f t="shared" si="10"/>
        <v>-754260350.15999997</v>
      </c>
    </row>
    <row r="56" spans="1:7" x14ac:dyDescent="0.25">
      <c r="A56" s="42" t="s">
        <v>126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f t="shared" si="10"/>
        <v>0</v>
      </c>
    </row>
    <row r="57" spans="1:7" x14ac:dyDescent="0.25">
      <c r="A57" s="43" t="s">
        <v>127</v>
      </c>
      <c r="B57" s="61">
        <v>0</v>
      </c>
      <c r="C57" s="61">
        <v>43347278.350000001</v>
      </c>
      <c r="D57" s="61">
        <v>43347278.350000001</v>
      </c>
      <c r="E57" s="61">
        <v>7438421.54</v>
      </c>
      <c r="F57" s="61">
        <v>6663892.5199999996</v>
      </c>
      <c r="G57" s="61">
        <f t="shared" si="10"/>
        <v>-35908856.810000002</v>
      </c>
    </row>
    <row r="58" spans="1:7" x14ac:dyDescent="0.25">
      <c r="A58" s="42" t="s">
        <v>128</v>
      </c>
      <c r="B58" s="61">
        <v>46321655</v>
      </c>
      <c r="C58" s="61">
        <v>9528496.2899999991</v>
      </c>
      <c r="D58" s="61">
        <v>55850151.289999999</v>
      </c>
      <c r="E58" s="61">
        <v>12739004.02</v>
      </c>
      <c r="F58" s="61">
        <v>11513406.16</v>
      </c>
      <c r="G58" s="61">
        <f t="shared" si="10"/>
        <v>-43111147.269999996</v>
      </c>
    </row>
    <row r="59" spans="1:7" x14ac:dyDescent="0.25">
      <c r="A59" s="42" t="s">
        <v>129</v>
      </c>
      <c r="B59" s="61">
        <v>0</v>
      </c>
      <c r="C59" s="61">
        <v>12950000</v>
      </c>
      <c r="D59" s="61">
        <v>12950000</v>
      </c>
      <c r="E59" s="61">
        <v>0</v>
      </c>
      <c r="F59" s="61">
        <v>0</v>
      </c>
      <c r="G59" s="61">
        <f t="shared" si="10"/>
        <v>-12950000</v>
      </c>
    </row>
    <row r="60" spans="1:7" x14ac:dyDescent="0.25">
      <c r="A60" s="42" t="s">
        <v>130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f t="shared" si="10"/>
        <v>0</v>
      </c>
    </row>
    <row r="61" spans="1:7" x14ac:dyDescent="0.25">
      <c r="A61" s="22" t="s">
        <v>131</v>
      </c>
      <c r="B61" s="61">
        <f>SUM(B62:B70)</f>
        <v>228648444.96000001</v>
      </c>
      <c r="C61" s="61">
        <f t="shared" ref="C61:G61" si="11">SUM(C62:C70)</f>
        <v>-224948355.75</v>
      </c>
      <c r="D61" s="61">
        <f t="shared" si="11"/>
        <v>3700089.21</v>
      </c>
      <c r="E61" s="61">
        <f t="shared" si="11"/>
        <v>812889.21</v>
      </c>
      <c r="F61" s="61">
        <f t="shared" si="11"/>
        <v>339375.5</v>
      </c>
      <c r="G61" s="61">
        <f t="shared" si="11"/>
        <v>-2887200</v>
      </c>
    </row>
    <row r="62" spans="1:7" x14ac:dyDescent="0.25">
      <c r="A62" s="42" t="s">
        <v>132</v>
      </c>
      <c r="B62" s="61">
        <v>0</v>
      </c>
      <c r="C62" s="61">
        <v>0</v>
      </c>
      <c r="D62" s="61">
        <v>0</v>
      </c>
      <c r="E62" s="61">
        <v>0</v>
      </c>
      <c r="F62" s="61">
        <v>0</v>
      </c>
      <c r="G62" s="61">
        <f t="shared" ref="G62:G70" si="12">E62-D62</f>
        <v>0</v>
      </c>
    </row>
    <row r="63" spans="1:7" x14ac:dyDescent="0.25">
      <c r="A63" s="42" t="s">
        <v>133</v>
      </c>
      <c r="B63" s="61">
        <v>0</v>
      </c>
      <c r="C63" s="61">
        <v>1812889.21</v>
      </c>
      <c r="D63" s="61">
        <v>1812889.21</v>
      </c>
      <c r="E63" s="61">
        <v>812889.21</v>
      </c>
      <c r="F63" s="61">
        <v>339375.5</v>
      </c>
      <c r="G63" s="61">
        <f t="shared" si="12"/>
        <v>-1000000</v>
      </c>
    </row>
    <row r="64" spans="1:7" x14ac:dyDescent="0.25">
      <c r="A64" s="42" t="s">
        <v>134</v>
      </c>
      <c r="B64" s="61">
        <v>0</v>
      </c>
      <c r="C64" s="61">
        <v>0</v>
      </c>
      <c r="D64" s="61">
        <v>0</v>
      </c>
      <c r="E64" s="61">
        <v>0</v>
      </c>
      <c r="F64" s="61">
        <v>0</v>
      </c>
      <c r="G64" s="61">
        <f t="shared" si="12"/>
        <v>0</v>
      </c>
    </row>
    <row r="65" spans="1:7" x14ac:dyDescent="0.25">
      <c r="A65" s="42" t="s">
        <v>135</v>
      </c>
      <c r="B65" s="61">
        <v>228648444.96000001</v>
      </c>
      <c r="C65" s="61">
        <v>-228648444.96000001</v>
      </c>
      <c r="D65" s="61">
        <v>0</v>
      </c>
      <c r="E65" s="61">
        <v>0</v>
      </c>
      <c r="F65" s="61">
        <v>0</v>
      </c>
      <c r="G65" s="61">
        <f t="shared" si="12"/>
        <v>0</v>
      </c>
    </row>
    <row r="66" spans="1:7" x14ac:dyDescent="0.25">
      <c r="A66" s="42" t="s">
        <v>136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f t="shared" si="12"/>
        <v>0</v>
      </c>
    </row>
    <row r="67" spans="1:7" x14ac:dyDescent="0.25">
      <c r="A67" s="42" t="s">
        <v>137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f t="shared" si="12"/>
        <v>0</v>
      </c>
    </row>
    <row r="68" spans="1:7" x14ac:dyDescent="0.25">
      <c r="A68" s="42" t="s">
        <v>138</v>
      </c>
      <c r="B68" s="61">
        <v>0</v>
      </c>
      <c r="C68" s="61">
        <v>1887200</v>
      </c>
      <c r="D68" s="61">
        <v>1887200</v>
      </c>
      <c r="E68" s="61">
        <v>0</v>
      </c>
      <c r="F68" s="61">
        <v>0</v>
      </c>
      <c r="G68" s="61">
        <f t="shared" si="12"/>
        <v>-1887200</v>
      </c>
    </row>
    <row r="69" spans="1:7" x14ac:dyDescent="0.25">
      <c r="A69" s="42" t="s">
        <v>139</v>
      </c>
      <c r="B69" s="61">
        <v>0</v>
      </c>
      <c r="C69" s="61">
        <v>0</v>
      </c>
      <c r="D69" s="61">
        <v>0</v>
      </c>
      <c r="E69" s="61">
        <v>0</v>
      </c>
      <c r="F69" s="61">
        <v>0</v>
      </c>
      <c r="G69" s="61">
        <f t="shared" si="12"/>
        <v>0</v>
      </c>
    </row>
    <row r="70" spans="1:7" x14ac:dyDescent="0.25">
      <c r="A70" s="42" t="s">
        <v>140</v>
      </c>
      <c r="B70" s="61">
        <v>0</v>
      </c>
      <c r="C70" s="61">
        <v>0</v>
      </c>
      <c r="D70" s="61">
        <v>0</v>
      </c>
      <c r="E70" s="61">
        <v>0</v>
      </c>
      <c r="F70" s="61">
        <v>0</v>
      </c>
      <c r="G70" s="61">
        <f t="shared" si="12"/>
        <v>0</v>
      </c>
    </row>
    <row r="71" spans="1:7" x14ac:dyDescent="0.25">
      <c r="A71" s="23" t="s">
        <v>141</v>
      </c>
      <c r="B71" s="61">
        <f>SUM(B72:B75)</f>
        <v>231544825.31999999</v>
      </c>
      <c r="C71" s="61">
        <f t="shared" ref="C71:G71" si="13">SUM(C72:C75)</f>
        <v>-27949815.23</v>
      </c>
      <c r="D71" s="61">
        <f t="shared" si="13"/>
        <v>203595010.09</v>
      </c>
      <c r="E71" s="61">
        <f t="shared" si="13"/>
        <v>144344325.38999999</v>
      </c>
      <c r="F71" s="61">
        <f t="shared" si="13"/>
        <v>144344325.38999999</v>
      </c>
      <c r="G71" s="61">
        <f t="shared" si="13"/>
        <v>-59250684.700000018</v>
      </c>
    </row>
    <row r="72" spans="1:7" x14ac:dyDescent="0.25">
      <c r="A72" s="42" t="s">
        <v>142</v>
      </c>
      <c r="B72" s="61">
        <v>231544825.31999999</v>
      </c>
      <c r="C72" s="61">
        <v>-27949815.23</v>
      </c>
      <c r="D72" s="61">
        <v>203595010.09</v>
      </c>
      <c r="E72" s="61">
        <v>144344325.38999999</v>
      </c>
      <c r="F72" s="61">
        <v>144344325.38999999</v>
      </c>
      <c r="G72" s="61">
        <f t="shared" ref="G72:G75" si="14">E72-D72</f>
        <v>-59250684.700000018</v>
      </c>
    </row>
    <row r="73" spans="1:7" ht="30" x14ac:dyDescent="0.25">
      <c r="A73" s="42" t="s">
        <v>143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f t="shared" si="14"/>
        <v>0</v>
      </c>
    </row>
    <row r="74" spans="1:7" x14ac:dyDescent="0.25">
      <c r="A74" s="42" t="s">
        <v>144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f t="shared" si="14"/>
        <v>0</v>
      </c>
    </row>
    <row r="75" spans="1:7" x14ac:dyDescent="0.25">
      <c r="A75" s="42" t="s">
        <v>145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f t="shared" si="14"/>
        <v>0</v>
      </c>
    </row>
    <row r="76" spans="1:7" x14ac:dyDescent="0.25">
      <c r="A76" s="17"/>
      <c r="B76" s="84"/>
      <c r="C76" s="84"/>
      <c r="D76" s="84"/>
      <c r="E76" s="84"/>
      <c r="F76" s="84"/>
      <c r="G76" s="84"/>
    </row>
    <row r="77" spans="1:7" x14ac:dyDescent="0.25">
      <c r="A77" s="1" t="s">
        <v>103</v>
      </c>
      <c r="B77" s="83">
        <f>B43+B9</f>
        <v>7835165416</v>
      </c>
      <c r="C77" s="83">
        <f t="shared" ref="C77:G77" si="15">C43+C9</f>
        <v>3440244577.5900002</v>
      </c>
      <c r="D77" s="83">
        <f t="shared" si="15"/>
        <v>11275409992.990002</v>
      </c>
      <c r="E77" s="83">
        <f t="shared" si="15"/>
        <v>5380263333.5</v>
      </c>
      <c r="F77" s="83">
        <f t="shared" si="15"/>
        <v>5239837764.1400003</v>
      </c>
      <c r="G77" s="83">
        <f t="shared" si="15"/>
        <v>-5895146659.4900007</v>
      </c>
    </row>
    <row r="78" spans="1:7" x14ac:dyDescent="0.25">
      <c r="A78" s="20"/>
      <c r="B78" s="44"/>
      <c r="C78" s="44"/>
      <c r="D78" s="44"/>
      <c r="E78" s="44"/>
      <c r="F78" s="44"/>
      <c r="G78" s="44"/>
    </row>
    <row r="81" spans="1:7" x14ac:dyDescent="0.25">
      <c r="A81" s="93"/>
      <c r="B81" s="95"/>
      <c r="C81" s="95"/>
      <c r="D81" s="95"/>
      <c r="E81" s="95"/>
      <c r="F81" s="95"/>
      <c r="G81" s="95"/>
    </row>
    <row r="82" spans="1:7" x14ac:dyDescent="0.25">
      <c r="A82" s="93"/>
      <c r="B82" s="95"/>
      <c r="C82" s="95"/>
      <c r="D82" s="95"/>
      <c r="E82" s="95"/>
      <c r="F82" s="95"/>
      <c r="G82" s="95"/>
    </row>
    <row r="83" spans="1:7" x14ac:dyDescent="0.25">
      <c r="A83" s="93"/>
    </row>
    <row r="84" spans="1:7" x14ac:dyDescent="0.25">
      <c r="A84" s="93"/>
      <c r="B84" s="95"/>
      <c r="C84" s="95"/>
      <c r="D84" s="95"/>
      <c r="E84" s="95"/>
      <c r="F84" s="95"/>
      <c r="G84" s="95"/>
    </row>
    <row r="85" spans="1:7" x14ac:dyDescent="0.25">
      <c r="A85" s="93"/>
      <c r="B85" s="95"/>
      <c r="C85" s="95"/>
      <c r="D85" s="95"/>
      <c r="E85" s="95"/>
      <c r="F85" s="95"/>
      <c r="G85" s="95"/>
    </row>
    <row r="86" spans="1:7" x14ac:dyDescent="0.25">
      <c r="A86" s="93"/>
    </row>
    <row r="87" spans="1:7" x14ac:dyDescent="0.25">
      <c r="A87" s="93"/>
      <c r="B87" s="95"/>
      <c r="C87" s="95"/>
      <c r="D87" s="95"/>
      <c r="E87" s="95"/>
      <c r="F87" s="95"/>
      <c r="G87" s="95"/>
    </row>
    <row r="88" spans="1:7" x14ac:dyDescent="0.25">
      <c r="B88" s="95"/>
      <c r="C88" s="95"/>
      <c r="D88" s="95"/>
      <c r="E88" s="95"/>
      <c r="F88" s="95"/>
      <c r="G88" s="95"/>
    </row>
    <row r="92" spans="1:7" x14ac:dyDescent="0.25">
      <c r="A92" s="89"/>
      <c r="B92" s="89"/>
      <c r="C92" s="90"/>
      <c r="D92" s="90"/>
      <c r="E92" s="90"/>
    </row>
    <row r="93" spans="1:7" x14ac:dyDescent="0.25">
      <c r="A93" s="91" t="s">
        <v>352</v>
      </c>
      <c r="B93" s="89"/>
      <c r="C93" s="103" t="s">
        <v>353</v>
      </c>
      <c r="D93" s="103"/>
      <c r="E93" s="103"/>
    </row>
    <row r="94" spans="1:7" x14ac:dyDescent="0.25">
      <c r="A94" s="92" t="s">
        <v>354</v>
      </c>
      <c r="B94" s="89"/>
      <c r="C94" s="103" t="s">
        <v>355</v>
      </c>
      <c r="D94" s="103"/>
      <c r="E94" s="103"/>
    </row>
  </sheetData>
  <mergeCells count="6">
    <mergeCell ref="C94:E94"/>
    <mergeCell ref="A7:A8"/>
    <mergeCell ref="B7:F7"/>
    <mergeCell ref="G7:G8"/>
    <mergeCell ref="A1:G1"/>
    <mergeCell ref="C93:E93"/>
  </mergeCells>
  <dataValidations count="1">
    <dataValidation type="decimal" allowBlank="1" showInputMessage="1" showErrorMessage="1" sqref="B37:G37 B61:G61 B9:B10 C28:G36 B19:G19 B27:G27 B53:G53 C62:G70 B43:B44 B71:G71 B76:G77 C9:G18 C20:G26 C38:G41 C43:G52 C54:G60 C72:G75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portrait" horizontalDpi="1200" verticalDpi="1200" r:id="rId1"/>
  <ignoredErrors>
    <ignoredError sqref="B9:G9 B19:G19 B27:G27 B42:G44 B10:F10 B37:F41 B53:G53 B61:G61 B71:G71 B76:G7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1"/>
  <sheetViews>
    <sheetView showGridLines="0" zoomScaleNormal="100" workbookViewId="0">
      <selection activeCell="L13" sqref="L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09" t="s">
        <v>147</v>
      </c>
      <c r="B1" s="101"/>
      <c r="C1" s="101"/>
      <c r="D1" s="101"/>
      <c r="E1" s="101"/>
      <c r="F1" s="101"/>
      <c r="G1" s="102"/>
    </row>
    <row r="2" spans="1:7" x14ac:dyDescent="0.25">
      <c r="A2" s="50" t="s">
        <v>274</v>
      </c>
      <c r="B2" s="51"/>
      <c r="C2" s="51"/>
      <c r="D2" s="51"/>
      <c r="E2" s="51"/>
      <c r="F2" s="51"/>
      <c r="G2" s="52"/>
    </row>
    <row r="3" spans="1:7" x14ac:dyDescent="0.25">
      <c r="A3" s="53" t="s">
        <v>20</v>
      </c>
      <c r="B3" s="100"/>
      <c r="C3" s="100"/>
      <c r="D3" s="100"/>
      <c r="E3" s="100"/>
      <c r="F3" s="100"/>
      <c r="G3" s="55"/>
    </row>
    <row r="4" spans="1:7" x14ac:dyDescent="0.25">
      <c r="A4" s="53" t="s">
        <v>148</v>
      </c>
      <c r="B4" s="100"/>
      <c r="C4" s="100"/>
      <c r="D4" s="100"/>
      <c r="E4" s="100"/>
      <c r="F4" s="100"/>
      <c r="G4" s="55"/>
    </row>
    <row r="5" spans="1:7" x14ac:dyDescent="0.25">
      <c r="A5" s="53" t="s">
        <v>356</v>
      </c>
      <c r="B5" s="100"/>
      <c r="C5" s="100"/>
      <c r="D5" s="100"/>
      <c r="E5" s="100"/>
      <c r="F5" s="100"/>
      <c r="G5" s="55"/>
    </row>
    <row r="6" spans="1:7" ht="41.45" customHeight="1" x14ac:dyDescent="0.25">
      <c r="A6" s="56" t="s">
        <v>0</v>
      </c>
      <c r="B6" s="57"/>
      <c r="C6" s="57"/>
      <c r="D6" s="57"/>
      <c r="E6" s="57"/>
      <c r="F6" s="57"/>
      <c r="G6" s="58"/>
    </row>
    <row r="7" spans="1:7" x14ac:dyDescent="0.25">
      <c r="A7" s="104" t="s">
        <v>149</v>
      </c>
      <c r="B7" s="107" t="s">
        <v>22</v>
      </c>
      <c r="C7" s="107"/>
      <c r="D7" s="107"/>
      <c r="E7" s="107"/>
      <c r="F7" s="107"/>
      <c r="G7" s="107" t="s">
        <v>23</v>
      </c>
    </row>
    <row r="8" spans="1:7" ht="30" x14ac:dyDescent="0.25">
      <c r="A8" s="105"/>
      <c r="B8" s="80" t="s">
        <v>24</v>
      </c>
      <c r="C8" s="81" t="s">
        <v>112</v>
      </c>
      <c r="D8" s="81" t="s">
        <v>6</v>
      </c>
      <c r="E8" s="81" t="s">
        <v>3</v>
      </c>
      <c r="F8" s="81" t="s">
        <v>4</v>
      </c>
      <c r="G8" s="117"/>
    </row>
    <row r="9" spans="1:7" ht="15.75" customHeight="1" x14ac:dyDescent="0.25">
      <c r="A9" s="5" t="s">
        <v>150</v>
      </c>
      <c r="B9" s="96">
        <f>SUM(B10,B11,B12,B15,B16,B19)</f>
        <v>2718942273.380002</v>
      </c>
      <c r="C9" s="96">
        <f t="shared" ref="C9:G9" si="0">SUM(C10,C11,C12,C15,C16,C19)</f>
        <v>40887707.599999934</v>
      </c>
      <c r="D9" s="96">
        <f t="shared" si="0"/>
        <v>2759829980.9800005</v>
      </c>
      <c r="E9" s="96">
        <f t="shared" si="0"/>
        <v>1779748718.8299999</v>
      </c>
      <c r="F9" s="96">
        <f t="shared" si="0"/>
        <v>1764558388.9500003</v>
      </c>
      <c r="G9" s="96">
        <f t="shared" si="0"/>
        <v>980081262.15000045</v>
      </c>
    </row>
    <row r="10" spans="1:7" x14ac:dyDescent="0.25">
      <c r="A10" s="22" t="s">
        <v>151</v>
      </c>
      <c r="B10" s="97">
        <v>1205268817.4200013</v>
      </c>
      <c r="C10" s="97">
        <v>-7227259.5900000017</v>
      </c>
      <c r="D10" s="97">
        <v>1198041557.8300009</v>
      </c>
      <c r="E10" s="97">
        <v>802784066.75000024</v>
      </c>
      <c r="F10" s="97">
        <v>795533225.52000022</v>
      </c>
      <c r="G10" s="98">
        <f>D10-E10</f>
        <v>395257491.08000064</v>
      </c>
    </row>
    <row r="11" spans="1:7" ht="15.75" customHeight="1" x14ac:dyDescent="0.25">
      <c r="A11" s="22" t="s">
        <v>152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f t="shared" ref="G11:G19" si="1">D11-E11</f>
        <v>0</v>
      </c>
    </row>
    <row r="12" spans="1:7" x14ac:dyDescent="0.25">
      <c r="A12" s="22" t="s">
        <v>153</v>
      </c>
      <c r="B12" s="98">
        <v>61296983.910000004</v>
      </c>
      <c r="C12" s="98">
        <v>2573866.0700000003</v>
      </c>
      <c r="D12" s="98">
        <v>63870849.979999997</v>
      </c>
      <c r="E12" s="98">
        <v>44500361.70000001</v>
      </c>
      <c r="F12" s="98">
        <v>43740182.520000003</v>
      </c>
      <c r="G12" s="98">
        <f t="shared" ref="G12" si="2">G13+G14</f>
        <v>19370488.279999986</v>
      </c>
    </row>
    <row r="13" spans="1:7" x14ac:dyDescent="0.25">
      <c r="A13" s="40" t="s">
        <v>154</v>
      </c>
      <c r="B13" s="98">
        <v>54554315.679900005</v>
      </c>
      <c r="C13" s="98">
        <v>2290740.8023000001</v>
      </c>
      <c r="D13" s="98">
        <v>56845056.482199997</v>
      </c>
      <c r="E13" s="98">
        <v>39605321.91300001</v>
      </c>
      <c r="F13" s="98">
        <v>38928762.4428</v>
      </c>
      <c r="G13" s="98">
        <f t="shared" si="1"/>
        <v>17239734.569199987</v>
      </c>
    </row>
    <row r="14" spans="1:7" x14ac:dyDescent="0.25">
      <c r="A14" s="40" t="s">
        <v>155</v>
      </c>
      <c r="B14" s="98">
        <v>6742668.2301000003</v>
      </c>
      <c r="C14" s="98">
        <v>283125.26770000003</v>
      </c>
      <c r="D14" s="98">
        <v>7025793.4978</v>
      </c>
      <c r="E14" s="98">
        <v>4895039.7870000014</v>
      </c>
      <c r="F14" s="98">
        <v>4811420.0772000002</v>
      </c>
      <c r="G14" s="98">
        <f t="shared" si="1"/>
        <v>2130753.7107999986</v>
      </c>
    </row>
    <row r="15" spans="1:7" x14ac:dyDescent="0.25">
      <c r="A15" s="22" t="s">
        <v>156</v>
      </c>
      <c r="B15" s="98">
        <v>1452376472.0500007</v>
      </c>
      <c r="C15" s="98">
        <v>45541101.119999938</v>
      </c>
      <c r="D15" s="98">
        <v>1497917573.1699996</v>
      </c>
      <c r="E15" s="98">
        <v>932464290.37999976</v>
      </c>
      <c r="F15" s="98">
        <v>925284980.90999997</v>
      </c>
      <c r="G15" s="98">
        <f t="shared" si="1"/>
        <v>565453282.78999984</v>
      </c>
    </row>
    <row r="16" spans="1:7" ht="30" x14ac:dyDescent="0.25">
      <c r="A16" s="23" t="s">
        <v>157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f t="shared" ref="G16" si="3">G17+G18</f>
        <v>0</v>
      </c>
    </row>
    <row r="17" spans="1:7" x14ac:dyDescent="0.25">
      <c r="A17" s="40" t="s">
        <v>158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f t="shared" si="1"/>
        <v>0</v>
      </c>
    </row>
    <row r="18" spans="1:7" x14ac:dyDescent="0.25">
      <c r="A18" s="40" t="s">
        <v>159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f t="shared" si="1"/>
        <v>0</v>
      </c>
    </row>
    <row r="19" spans="1:7" x14ac:dyDescent="0.25">
      <c r="A19" s="22" t="s">
        <v>160</v>
      </c>
      <c r="B19" s="98">
        <v>0</v>
      </c>
      <c r="C19" s="98">
        <v>0</v>
      </c>
      <c r="D19" s="98">
        <v>0</v>
      </c>
      <c r="E19" s="98">
        <v>0</v>
      </c>
      <c r="F19" s="98">
        <v>0</v>
      </c>
      <c r="G19" s="98">
        <f t="shared" si="1"/>
        <v>0</v>
      </c>
    </row>
    <row r="20" spans="1:7" x14ac:dyDescent="0.25">
      <c r="A20" s="17"/>
      <c r="B20" s="99"/>
      <c r="C20" s="99"/>
      <c r="D20" s="99"/>
      <c r="E20" s="99"/>
      <c r="F20" s="99"/>
      <c r="G20" s="99"/>
    </row>
    <row r="21" spans="1:7" x14ac:dyDescent="0.25">
      <c r="A21" s="11" t="s">
        <v>161</v>
      </c>
      <c r="B21" s="96">
        <f>SUM(B22,B23,B24,B27,B28,B31)</f>
        <v>407783184.98999989</v>
      </c>
      <c r="C21" s="96">
        <f t="shared" ref="C21:F21" si="4">SUM(C22,C23,C24,C27,C28,C31)</f>
        <v>-125887707.58999999</v>
      </c>
      <c r="D21" s="96">
        <f t="shared" si="4"/>
        <v>281895477.40000004</v>
      </c>
      <c r="E21" s="96">
        <f t="shared" si="4"/>
        <v>218682642.76999998</v>
      </c>
      <c r="F21" s="96">
        <f t="shared" si="4"/>
        <v>205345357.00999993</v>
      </c>
      <c r="G21" s="96">
        <f>SUM(G22,G23,G24,G27,G28,G31)</f>
        <v>63212834.630000055</v>
      </c>
    </row>
    <row r="22" spans="1:7" x14ac:dyDescent="0.25">
      <c r="A22" s="22" t="s">
        <v>151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8">
        <f t="shared" ref="G22:G31" si="5">D22-E22</f>
        <v>0</v>
      </c>
    </row>
    <row r="23" spans="1:7" x14ac:dyDescent="0.25">
      <c r="A23" s="22" t="s">
        <v>152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f t="shared" si="5"/>
        <v>0</v>
      </c>
    </row>
    <row r="24" spans="1:7" x14ac:dyDescent="0.25">
      <c r="A24" s="22" t="s">
        <v>153</v>
      </c>
      <c r="B24" s="98">
        <f t="shared" ref="B24:G24" si="6">B25+B26</f>
        <v>0</v>
      </c>
      <c r="C24" s="98">
        <f t="shared" si="6"/>
        <v>0</v>
      </c>
      <c r="D24" s="98">
        <f t="shared" si="6"/>
        <v>0</v>
      </c>
      <c r="E24" s="98">
        <f t="shared" si="6"/>
        <v>0</v>
      </c>
      <c r="F24" s="98">
        <f t="shared" si="6"/>
        <v>0</v>
      </c>
      <c r="G24" s="98">
        <f t="shared" si="6"/>
        <v>0</v>
      </c>
    </row>
    <row r="25" spans="1:7" x14ac:dyDescent="0.25">
      <c r="A25" s="40" t="s">
        <v>154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f t="shared" si="5"/>
        <v>0</v>
      </c>
    </row>
    <row r="26" spans="1:7" x14ac:dyDescent="0.25">
      <c r="A26" s="40" t="s">
        <v>155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f t="shared" si="5"/>
        <v>0</v>
      </c>
    </row>
    <row r="27" spans="1:7" x14ac:dyDescent="0.25">
      <c r="A27" s="22" t="s">
        <v>156</v>
      </c>
      <c r="B27" s="98">
        <v>407783184.98999989</v>
      </c>
      <c r="C27" s="98">
        <v>-125887707.58999999</v>
      </c>
      <c r="D27" s="98">
        <v>281895477.40000004</v>
      </c>
      <c r="E27" s="98">
        <v>218682642.76999998</v>
      </c>
      <c r="F27" s="98">
        <v>205345357.00999993</v>
      </c>
      <c r="G27" s="98">
        <f t="shared" si="5"/>
        <v>63212834.630000055</v>
      </c>
    </row>
    <row r="28" spans="1:7" ht="30" x14ac:dyDescent="0.25">
      <c r="A28" s="23" t="s">
        <v>157</v>
      </c>
      <c r="B28" s="98">
        <f t="shared" ref="B28:G28" si="7">B29+B30</f>
        <v>0</v>
      </c>
      <c r="C28" s="98">
        <f t="shared" si="7"/>
        <v>0</v>
      </c>
      <c r="D28" s="98">
        <f t="shared" si="7"/>
        <v>0</v>
      </c>
      <c r="E28" s="98">
        <f t="shared" si="7"/>
        <v>0</v>
      </c>
      <c r="F28" s="98">
        <f t="shared" si="7"/>
        <v>0</v>
      </c>
      <c r="G28" s="98">
        <f t="shared" si="7"/>
        <v>0</v>
      </c>
    </row>
    <row r="29" spans="1:7" x14ac:dyDescent="0.25">
      <c r="A29" s="40" t="s">
        <v>158</v>
      </c>
      <c r="B29" s="98">
        <v>0</v>
      </c>
      <c r="C29" s="98">
        <v>0</v>
      </c>
      <c r="D29" s="98">
        <v>0</v>
      </c>
      <c r="E29" s="98">
        <v>0</v>
      </c>
      <c r="F29" s="98">
        <v>0</v>
      </c>
      <c r="G29" s="98">
        <f t="shared" si="5"/>
        <v>0</v>
      </c>
    </row>
    <row r="30" spans="1:7" x14ac:dyDescent="0.25">
      <c r="A30" s="40" t="s">
        <v>159</v>
      </c>
      <c r="B30" s="98">
        <v>0</v>
      </c>
      <c r="C30" s="98">
        <v>0</v>
      </c>
      <c r="D30" s="98">
        <v>0</v>
      </c>
      <c r="E30" s="98">
        <v>0</v>
      </c>
      <c r="F30" s="98">
        <v>0</v>
      </c>
      <c r="G30" s="98">
        <f t="shared" si="5"/>
        <v>0</v>
      </c>
    </row>
    <row r="31" spans="1:7" x14ac:dyDescent="0.25">
      <c r="A31" s="22" t="s">
        <v>160</v>
      </c>
      <c r="B31" s="98">
        <v>0</v>
      </c>
      <c r="C31" s="98">
        <v>0</v>
      </c>
      <c r="D31" s="98">
        <v>0</v>
      </c>
      <c r="E31" s="98">
        <v>0</v>
      </c>
      <c r="F31" s="98">
        <v>0</v>
      </c>
      <c r="G31" s="98">
        <f t="shared" si="5"/>
        <v>0</v>
      </c>
    </row>
    <row r="32" spans="1:7" x14ac:dyDescent="0.25">
      <c r="A32" s="17"/>
      <c r="B32" s="99"/>
      <c r="C32" s="99"/>
      <c r="D32" s="99"/>
      <c r="E32" s="99"/>
      <c r="F32" s="99"/>
      <c r="G32" s="99"/>
    </row>
    <row r="33" spans="1:7" ht="14.45" customHeight="1" x14ac:dyDescent="0.25">
      <c r="A33" s="1" t="s">
        <v>162</v>
      </c>
      <c r="B33" s="96">
        <f>B21+B9</f>
        <v>3126725458.3700018</v>
      </c>
      <c r="C33" s="96">
        <f t="shared" ref="C33:G33" si="8">C21+C9</f>
        <v>-84999999.990000054</v>
      </c>
      <c r="D33" s="96">
        <f t="shared" si="8"/>
        <v>3041725458.3800006</v>
      </c>
      <c r="E33" s="96">
        <f t="shared" si="8"/>
        <v>1998431361.5999999</v>
      </c>
      <c r="F33" s="96">
        <f t="shared" si="8"/>
        <v>1969903745.9600003</v>
      </c>
      <c r="G33" s="96">
        <f t="shared" si="8"/>
        <v>1043294096.7800004</v>
      </c>
    </row>
    <row r="34" spans="1:7" ht="14.45" customHeight="1" x14ac:dyDescent="0.25">
      <c r="A34" s="20"/>
      <c r="B34" s="41"/>
      <c r="C34" s="41"/>
      <c r="D34" s="41"/>
      <c r="E34" s="41"/>
      <c r="F34" s="41"/>
      <c r="G34" s="41"/>
    </row>
    <row r="36" spans="1:7" x14ac:dyDescent="0.25">
      <c r="B36" s="95"/>
      <c r="C36" s="95"/>
      <c r="D36" s="95"/>
      <c r="E36" s="95"/>
      <c r="F36" s="95"/>
      <c r="G36" s="95"/>
    </row>
    <row r="37" spans="1:7" x14ac:dyDescent="0.25">
      <c r="B37" s="95"/>
      <c r="C37" s="95"/>
      <c r="D37" s="95"/>
      <c r="E37" s="95"/>
      <c r="F37" s="95"/>
      <c r="G37" s="95"/>
    </row>
    <row r="39" spans="1:7" x14ac:dyDescent="0.25">
      <c r="B39" s="95"/>
      <c r="C39" s="95"/>
      <c r="D39" s="95"/>
      <c r="E39" s="95"/>
      <c r="F39" s="95"/>
      <c r="G39" s="95"/>
    </row>
    <row r="40" spans="1:7" x14ac:dyDescent="0.25">
      <c r="B40" s="95"/>
      <c r="C40" s="95"/>
      <c r="D40" s="95"/>
      <c r="E40" s="95"/>
      <c r="F40" s="95"/>
      <c r="G40" s="95"/>
    </row>
    <row r="42" spans="1:7" x14ac:dyDescent="0.25">
      <c r="B42" s="95"/>
      <c r="C42" s="95"/>
      <c r="D42" s="95"/>
      <c r="E42" s="95"/>
      <c r="F42" s="95"/>
      <c r="G42" s="95"/>
    </row>
    <row r="43" spans="1:7" x14ac:dyDescent="0.25">
      <c r="B43" s="95"/>
      <c r="C43" s="95"/>
      <c r="D43" s="95"/>
      <c r="E43" s="95"/>
      <c r="F43" s="95"/>
      <c r="G43" s="95"/>
    </row>
    <row r="49" spans="1:5" x14ac:dyDescent="0.25">
      <c r="A49" s="89"/>
      <c r="B49" s="89"/>
      <c r="C49" s="90"/>
      <c r="D49" s="90"/>
      <c r="E49" s="90"/>
    </row>
    <row r="50" spans="1:5" x14ac:dyDescent="0.25">
      <c r="A50" s="91" t="s">
        <v>352</v>
      </c>
      <c r="B50" s="89"/>
      <c r="C50" s="103" t="s">
        <v>353</v>
      </c>
      <c r="D50" s="103"/>
      <c r="E50" s="103"/>
    </row>
    <row r="51" spans="1:5" x14ac:dyDescent="0.25">
      <c r="A51" s="92" t="s">
        <v>354</v>
      </c>
      <c r="B51" s="89"/>
      <c r="C51" s="103" t="s">
        <v>355</v>
      </c>
      <c r="D51" s="103"/>
      <c r="E51" s="103"/>
    </row>
  </sheetData>
  <mergeCells count="6">
    <mergeCell ref="C51:E51"/>
    <mergeCell ref="A7:A8"/>
    <mergeCell ref="B7:F7"/>
    <mergeCell ref="G7:G8"/>
    <mergeCell ref="A1:G1"/>
    <mergeCell ref="C50:E50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scale="60" orientation="landscape" horizontalDpi="1200" verticalDpi="1200" r:id="rId1"/>
  <ignoredErrors>
    <ignoredError sqref="B9:G9 B34:G34 G10:G11 B20:F26 B28:F28 B30:F33 B29:C29 E29:F29" unlockedFormula="1"/>
    <ignoredError sqref="G1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120" t="s">
        <v>163</v>
      </c>
      <c r="B1" s="120"/>
      <c r="C1" s="120"/>
      <c r="D1" s="120"/>
      <c r="E1" s="120"/>
      <c r="F1" s="120"/>
      <c r="G1" s="120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70" t="s">
        <v>164</v>
      </c>
      <c r="B3" s="71"/>
      <c r="C3" s="71"/>
      <c r="D3" s="71"/>
      <c r="E3" s="71"/>
      <c r="F3" s="71"/>
      <c r="G3" s="72"/>
    </row>
    <row r="4" spans="1:7" x14ac:dyDescent="0.25">
      <c r="A4" s="70" t="s">
        <v>0</v>
      </c>
      <c r="B4" s="71"/>
      <c r="C4" s="71"/>
      <c r="D4" s="71"/>
      <c r="E4" s="71"/>
      <c r="F4" s="71"/>
      <c r="G4" s="72"/>
    </row>
    <row r="5" spans="1:7" x14ac:dyDescent="0.25">
      <c r="A5" s="70" t="s">
        <v>165</v>
      </c>
      <c r="B5" s="71"/>
      <c r="C5" s="71"/>
      <c r="D5" s="71"/>
      <c r="E5" s="71"/>
      <c r="F5" s="71"/>
      <c r="G5" s="72"/>
    </row>
    <row r="6" spans="1:7" x14ac:dyDescent="0.25">
      <c r="A6" s="118" t="s">
        <v>166</v>
      </c>
      <c r="B6" s="13">
        <v>2022</v>
      </c>
      <c r="C6" s="118">
        <f>+B6+1</f>
        <v>2023</v>
      </c>
      <c r="D6" s="118">
        <f>+C6+1</f>
        <v>2024</v>
      </c>
      <c r="E6" s="118">
        <f>+D6+1</f>
        <v>2025</v>
      </c>
      <c r="F6" s="118">
        <f>+E6+1</f>
        <v>2026</v>
      </c>
      <c r="G6" s="118">
        <f>+F6+1</f>
        <v>2027</v>
      </c>
    </row>
    <row r="7" spans="1:7" ht="83.25" customHeight="1" x14ac:dyDescent="0.25">
      <c r="A7" s="119"/>
      <c r="B7" s="34" t="s">
        <v>167</v>
      </c>
      <c r="C7" s="119"/>
      <c r="D7" s="119"/>
      <c r="E7" s="119"/>
      <c r="F7" s="119"/>
      <c r="G7" s="119"/>
    </row>
    <row r="8" spans="1:7" ht="30" x14ac:dyDescent="0.25">
      <c r="A8" s="35" t="s">
        <v>168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7" t="s">
        <v>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9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169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170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171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172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12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13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173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174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7" t="s">
        <v>175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176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177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14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15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178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7" t="s">
        <v>16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179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17</v>
      </c>
      <c r="B34" s="3"/>
      <c r="C34" s="3"/>
      <c r="D34" s="3"/>
      <c r="E34" s="3"/>
      <c r="F34" s="3"/>
      <c r="G34" s="3"/>
    </row>
    <row r="35" spans="1:7" ht="45" customHeight="1" x14ac:dyDescent="0.25">
      <c r="A35" s="37" t="s">
        <v>180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18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181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21" t="s">
        <v>182</v>
      </c>
      <c r="B1" s="121"/>
      <c r="C1" s="121"/>
      <c r="D1" s="121"/>
      <c r="E1" s="121"/>
      <c r="F1" s="121"/>
      <c r="G1" s="121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53" t="s">
        <v>183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165</v>
      </c>
      <c r="B5" s="54"/>
      <c r="C5" s="54"/>
      <c r="D5" s="54"/>
      <c r="E5" s="54"/>
      <c r="F5" s="54"/>
      <c r="G5" s="55"/>
    </row>
    <row r="6" spans="1:7" x14ac:dyDescent="0.25">
      <c r="A6" s="122" t="s">
        <v>184</v>
      </c>
      <c r="B6" s="13">
        <v>2022</v>
      </c>
      <c r="C6" s="118">
        <f>+B6+1</f>
        <v>2023</v>
      </c>
      <c r="D6" s="118">
        <f>+C6+1</f>
        <v>2024</v>
      </c>
      <c r="E6" s="118">
        <f>+D6+1</f>
        <v>2025</v>
      </c>
      <c r="F6" s="118">
        <f>+E6+1</f>
        <v>2026</v>
      </c>
      <c r="G6" s="118">
        <f>+F6+1</f>
        <v>2027</v>
      </c>
    </row>
    <row r="7" spans="1:7" ht="57.75" customHeight="1" x14ac:dyDescent="0.25">
      <c r="A7" s="123"/>
      <c r="B7" s="14" t="s">
        <v>167</v>
      </c>
      <c r="C7" s="119"/>
      <c r="D7" s="119"/>
      <c r="E7" s="119"/>
      <c r="F7" s="119"/>
      <c r="G7" s="119"/>
    </row>
    <row r="8" spans="1:7" x14ac:dyDescent="0.25">
      <c r="A8" s="5" t="s">
        <v>185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2" t="s">
        <v>186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187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188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189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190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191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192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193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194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195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2" t="s">
        <v>186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187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188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189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190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191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192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196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194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197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21" t="s">
        <v>198</v>
      </c>
      <c r="B1" s="121"/>
      <c r="C1" s="121"/>
      <c r="D1" s="121"/>
      <c r="E1" s="121"/>
      <c r="F1" s="121"/>
      <c r="G1" s="121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53" t="s">
        <v>199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25" t="s">
        <v>166</v>
      </c>
      <c r="B5" s="126">
        <v>2017</v>
      </c>
      <c r="C5" s="126">
        <f>+B5+1</f>
        <v>2018</v>
      </c>
      <c r="D5" s="126">
        <f>+C5+1</f>
        <v>2019</v>
      </c>
      <c r="E5" s="126">
        <f>+D5+1</f>
        <v>2020</v>
      </c>
      <c r="F5" s="126">
        <f>+E5+1</f>
        <v>2021</v>
      </c>
      <c r="G5" s="13">
        <f>+F5+1</f>
        <v>2022</v>
      </c>
    </row>
    <row r="6" spans="1:7" ht="32.25" x14ac:dyDescent="0.25">
      <c r="A6" s="108"/>
      <c r="B6" s="127"/>
      <c r="C6" s="127"/>
      <c r="D6" s="127"/>
      <c r="E6" s="127"/>
      <c r="F6" s="127"/>
      <c r="G6" s="14" t="s">
        <v>200</v>
      </c>
    </row>
    <row r="7" spans="1:7" x14ac:dyDescent="0.25">
      <c r="A7" s="26" t="s">
        <v>168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7" t="s">
        <v>201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202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203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204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205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206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207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208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209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210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211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212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174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7" t="s">
        <v>213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214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215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216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217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7"/>
      <c r="B27" s="24"/>
      <c r="C27" s="24"/>
      <c r="D27" s="24"/>
      <c r="E27" s="24"/>
      <c r="F27" s="24"/>
      <c r="G27" s="24"/>
    </row>
    <row r="28" spans="1:7" x14ac:dyDescent="0.25">
      <c r="A28" s="1" t="s">
        <v>178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2" t="s">
        <v>16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7"/>
      <c r="B30" s="24"/>
      <c r="C30" s="24"/>
      <c r="D30" s="24"/>
      <c r="E30" s="24"/>
      <c r="F30" s="24"/>
      <c r="G30" s="24"/>
    </row>
    <row r="31" spans="1:7" x14ac:dyDescent="0.25">
      <c r="A31" s="1" t="s">
        <v>218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4"/>
      <c r="C32" s="24"/>
      <c r="D32" s="24"/>
      <c r="E32" s="24"/>
      <c r="F32" s="24"/>
      <c r="G32" s="24"/>
    </row>
    <row r="33" spans="1:7" x14ac:dyDescent="0.25">
      <c r="A33" s="1" t="s">
        <v>17</v>
      </c>
      <c r="B33" s="3"/>
      <c r="C33" s="3"/>
      <c r="D33" s="3"/>
      <c r="E33" s="3"/>
      <c r="F33" s="3"/>
      <c r="G33" s="3"/>
    </row>
    <row r="34" spans="1:7" ht="45" customHeight="1" x14ac:dyDescent="0.25">
      <c r="A34" s="31" t="s">
        <v>180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219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220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20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124" t="s">
        <v>221</v>
      </c>
      <c r="B39" s="124"/>
      <c r="C39" s="124"/>
      <c r="D39" s="124"/>
      <c r="E39" s="124"/>
      <c r="F39" s="124"/>
      <c r="G39" s="124"/>
    </row>
    <row r="40" spans="1:7" x14ac:dyDescent="0.25">
      <c r="A40" s="124" t="s">
        <v>222</v>
      </c>
      <c r="B40" s="124"/>
      <c r="C40" s="124"/>
      <c r="D40" s="124"/>
      <c r="E40" s="124"/>
      <c r="F40" s="124"/>
      <c r="G40" s="12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21" t="s">
        <v>223</v>
      </c>
      <c r="B1" s="121"/>
      <c r="C1" s="121"/>
      <c r="D1" s="121"/>
      <c r="E1" s="121"/>
      <c r="F1" s="121"/>
      <c r="G1" s="121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53" t="s">
        <v>224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28" t="s">
        <v>184</v>
      </c>
      <c r="B5" s="126">
        <v>2017</v>
      </c>
      <c r="C5" s="126">
        <f>+B5+1</f>
        <v>2018</v>
      </c>
      <c r="D5" s="126">
        <f>+C5+1</f>
        <v>2019</v>
      </c>
      <c r="E5" s="126">
        <f>+D5+1</f>
        <v>2020</v>
      </c>
      <c r="F5" s="126">
        <f>+E5+1</f>
        <v>2021</v>
      </c>
      <c r="G5" s="13">
        <v>2022</v>
      </c>
    </row>
    <row r="6" spans="1:7" ht="48.75" customHeight="1" x14ac:dyDescent="0.25">
      <c r="A6" s="129"/>
      <c r="B6" s="127"/>
      <c r="C6" s="127"/>
      <c r="D6" s="127"/>
      <c r="E6" s="127"/>
      <c r="F6" s="127"/>
      <c r="G6" s="14" t="s">
        <v>225</v>
      </c>
    </row>
    <row r="7" spans="1:7" x14ac:dyDescent="0.25">
      <c r="A7" s="5" t="s">
        <v>185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2" t="s">
        <v>186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187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188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189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190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191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192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193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194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195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2" t="s">
        <v>186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187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188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189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190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191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192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196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194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226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5"/>
    </row>
    <row r="32" spans="1:7" x14ac:dyDescent="0.25">
      <c r="A32" s="124" t="s">
        <v>221</v>
      </c>
      <c r="B32" s="124"/>
      <c r="C32" s="124"/>
      <c r="D32" s="124"/>
      <c r="E32" s="124"/>
      <c r="F32" s="124"/>
      <c r="G32" s="124"/>
    </row>
    <row r="33" spans="1:7" x14ac:dyDescent="0.25">
      <c r="A33" s="124" t="s">
        <v>222</v>
      </c>
      <c r="B33" s="124"/>
      <c r="C33" s="124"/>
      <c r="D33" s="124"/>
      <c r="E33" s="124"/>
      <c r="F33" s="124"/>
      <c r="G33" s="12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130" t="s">
        <v>227</v>
      </c>
      <c r="B1" s="130"/>
      <c r="C1" s="130"/>
      <c r="D1" s="130"/>
      <c r="E1" s="130"/>
      <c r="F1" s="130"/>
    </row>
    <row r="2" spans="1:6" ht="20.100000000000001" customHeight="1" x14ac:dyDescent="0.25">
      <c r="A2" s="50" t="e">
        <f>#REF!</f>
        <v>#REF!</v>
      </c>
      <c r="B2" s="73"/>
      <c r="C2" s="73"/>
      <c r="D2" s="73"/>
      <c r="E2" s="73"/>
      <c r="F2" s="74"/>
    </row>
    <row r="3" spans="1:6" ht="29.25" customHeight="1" x14ac:dyDescent="0.25">
      <c r="A3" s="75" t="s">
        <v>228</v>
      </c>
      <c r="B3" s="76"/>
      <c r="C3" s="76"/>
      <c r="D3" s="76"/>
      <c r="E3" s="76"/>
      <c r="F3" s="77"/>
    </row>
    <row r="4" spans="1:6" ht="35.25" customHeight="1" x14ac:dyDescent="0.25">
      <c r="A4" s="60"/>
      <c r="B4" s="60" t="s">
        <v>229</v>
      </c>
      <c r="C4" s="60" t="s">
        <v>230</v>
      </c>
      <c r="D4" s="60" t="s">
        <v>231</v>
      </c>
      <c r="E4" s="60" t="s">
        <v>232</v>
      </c>
      <c r="F4" s="60" t="s">
        <v>233</v>
      </c>
    </row>
    <row r="5" spans="1:6" ht="12.75" customHeight="1" x14ac:dyDescent="0.25">
      <c r="A5" s="4" t="s">
        <v>234</v>
      </c>
      <c r="B5" s="18"/>
      <c r="C5" s="18"/>
      <c r="D5" s="18"/>
      <c r="E5" s="18"/>
      <c r="F5" s="18"/>
    </row>
    <row r="6" spans="1:6" ht="30" x14ac:dyDescent="0.25">
      <c r="A6" s="23" t="s">
        <v>235</v>
      </c>
      <c r="B6" s="24"/>
      <c r="C6" s="24"/>
      <c r="D6" s="24"/>
      <c r="E6" s="24"/>
      <c r="F6" s="24"/>
    </row>
    <row r="7" spans="1:6" ht="15" x14ac:dyDescent="0.25">
      <c r="A7" s="23" t="s">
        <v>236</v>
      </c>
      <c r="B7" s="24"/>
      <c r="C7" s="24"/>
      <c r="D7" s="24"/>
      <c r="E7" s="24"/>
      <c r="F7" s="24"/>
    </row>
    <row r="8" spans="1:6" ht="15" x14ac:dyDescent="0.25">
      <c r="A8" s="31"/>
      <c r="B8" s="17"/>
      <c r="C8" s="17"/>
      <c r="D8" s="17"/>
      <c r="E8" s="17"/>
      <c r="F8" s="17"/>
    </row>
    <row r="9" spans="1:6" ht="15" x14ac:dyDescent="0.25">
      <c r="A9" s="4" t="s">
        <v>237</v>
      </c>
      <c r="B9" s="17"/>
      <c r="C9" s="17"/>
      <c r="D9" s="17"/>
      <c r="E9" s="17"/>
      <c r="F9" s="17"/>
    </row>
    <row r="10" spans="1:6" ht="15" x14ac:dyDescent="0.25">
      <c r="A10" s="23" t="s">
        <v>238</v>
      </c>
      <c r="B10" s="24"/>
      <c r="C10" s="24"/>
      <c r="D10" s="24"/>
      <c r="E10" s="24"/>
      <c r="F10" s="24"/>
    </row>
    <row r="11" spans="1:6" ht="15" x14ac:dyDescent="0.25">
      <c r="A11" s="42" t="s">
        <v>239</v>
      </c>
      <c r="B11" s="24"/>
      <c r="C11" s="24"/>
      <c r="D11" s="24"/>
      <c r="E11" s="24"/>
      <c r="F11" s="24"/>
    </row>
    <row r="12" spans="1:6" ht="15" x14ac:dyDescent="0.25">
      <c r="A12" s="42" t="s">
        <v>240</v>
      </c>
      <c r="B12" s="24"/>
      <c r="C12" s="24"/>
      <c r="D12" s="24"/>
      <c r="E12" s="24"/>
      <c r="F12" s="24"/>
    </row>
    <row r="13" spans="1:6" ht="15" x14ac:dyDescent="0.25">
      <c r="A13" s="42" t="s">
        <v>241</v>
      </c>
      <c r="B13" s="24"/>
      <c r="C13" s="24"/>
      <c r="D13" s="24"/>
      <c r="E13" s="24"/>
      <c r="F13" s="24"/>
    </row>
    <row r="14" spans="1:6" ht="15" x14ac:dyDescent="0.25">
      <c r="A14" s="23" t="s">
        <v>242</v>
      </c>
      <c r="B14" s="24"/>
      <c r="C14" s="24"/>
      <c r="D14" s="24"/>
      <c r="E14" s="24"/>
      <c r="F14" s="24"/>
    </row>
    <row r="15" spans="1:6" ht="15" x14ac:dyDescent="0.25">
      <c r="A15" s="42" t="s">
        <v>239</v>
      </c>
      <c r="B15" s="24"/>
      <c r="C15" s="24"/>
      <c r="D15" s="24"/>
      <c r="E15" s="24"/>
      <c r="F15" s="24"/>
    </row>
    <row r="16" spans="1:6" ht="15" x14ac:dyDescent="0.25">
      <c r="A16" s="42" t="s">
        <v>240</v>
      </c>
      <c r="B16" s="24"/>
      <c r="C16" s="24"/>
      <c r="D16" s="24"/>
      <c r="E16" s="24"/>
      <c r="F16" s="24"/>
    </row>
    <row r="17" spans="1:6" ht="15" x14ac:dyDescent="0.25">
      <c r="A17" s="42" t="s">
        <v>241</v>
      </c>
      <c r="B17" s="24"/>
      <c r="C17" s="24"/>
      <c r="D17" s="24"/>
      <c r="E17" s="24"/>
      <c r="F17" s="24"/>
    </row>
    <row r="18" spans="1:6" ht="15" x14ac:dyDescent="0.25">
      <c r="A18" s="23" t="s">
        <v>243</v>
      </c>
      <c r="B18" s="61"/>
      <c r="C18" s="24"/>
      <c r="D18" s="24"/>
      <c r="E18" s="24"/>
      <c r="F18" s="24"/>
    </row>
    <row r="19" spans="1:6" ht="15" x14ac:dyDescent="0.25">
      <c r="A19" s="23" t="s">
        <v>244</v>
      </c>
      <c r="B19" s="24"/>
      <c r="C19" s="24"/>
      <c r="D19" s="24"/>
      <c r="E19" s="24"/>
      <c r="F19" s="24"/>
    </row>
    <row r="20" spans="1:6" ht="30" x14ac:dyDescent="0.25">
      <c r="A20" s="23" t="s">
        <v>245</v>
      </c>
      <c r="B20" s="62"/>
      <c r="C20" s="62"/>
      <c r="D20" s="62"/>
      <c r="E20" s="62"/>
      <c r="F20" s="62"/>
    </row>
    <row r="21" spans="1:6" ht="30" x14ac:dyDescent="0.25">
      <c r="A21" s="23" t="s">
        <v>246</v>
      </c>
      <c r="B21" s="62"/>
      <c r="C21" s="62"/>
      <c r="D21" s="62"/>
      <c r="E21" s="62"/>
      <c r="F21" s="62"/>
    </row>
    <row r="22" spans="1:6" ht="30" x14ac:dyDescent="0.25">
      <c r="A22" s="23" t="s">
        <v>247</v>
      </c>
      <c r="B22" s="62"/>
      <c r="C22" s="62"/>
      <c r="D22" s="62"/>
      <c r="E22" s="62"/>
      <c r="F22" s="62"/>
    </row>
    <row r="23" spans="1:6" ht="15" x14ac:dyDescent="0.25">
      <c r="A23" s="23" t="s">
        <v>248</v>
      </c>
      <c r="B23" s="62"/>
      <c r="C23" s="62"/>
      <c r="D23" s="62"/>
      <c r="E23" s="62"/>
      <c r="F23" s="62"/>
    </row>
    <row r="24" spans="1:6" ht="15" x14ac:dyDescent="0.25">
      <c r="A24" s="23" t="s">
        <v>249</v>
      </c>
      <c r="B24" s="63"/>
      <c r="C24" s="24"/>
      <c r="D24" s="24"/>
      <c r="E24" s="24"/>
      <c r="F24" s="24"/>
    </row>
    <row r="25" spans="1:6" ht="15" x14ac:dyDescent="0.25">
      <c r="A25" s="23" t="s">
        <v>250</v>
      </c>
      <c r="B25" s="63"/>
      <c r="C25" s="24"/>
      <c r="D25" s="24"/>
      <c r="E25" s="24"/>
      <c r="F25" s="24"/>
    </row>
    <row r="26" spans="1:6" ht="15" x14ac:dyDescent="0.25">
      <c r="A26" s="31"/>
      <c r="B26" s="17"/>
      <c r="C26" s="17"/>
      <c r="D26" s="17"/>
      <c r="E26" s="17"/>
      <c r="F26" s="17"/>
    </row>
    <row r="27" spans="1:6" ht="15" x14ac:dyDescent="0.25">
      <c r="A27" s="4" t="s">
        <v>251</v>
      </c>
      <c r="B27" s="17"/>
      <c r="C27" s="17"/>
      <c r="D27" s="17"/>
      <c r="E27" s="17"/>
      <c r="F27" s="17"/>
    </row>
    <row r="28" spans="1:6" ht="15" x14ac:dyDescent="0.25">
      <c r="A28" s="23" t="s">
        <v>252</v>
      </c>
      <c r="B28" s="24"/>
      <c r="C28" s="24"/>
      <c r="D28" s="24"/>
      <c r="E28" s="24"/>
      <c r="F28" s="24"/>
    </row>
    <row r="29" spans="1:6" ht="15" x14ac:dyDescent="0.25">
      <c r="A29" s="31"/>
      <c r="B29" s="17"/>
      <c r="C29" s="17"/>
      <c r="D29" s="17"/>
      <c r="E29" s="17"/>
      <c r="F29" s="17"/>
    </row>
    <row r="30" spans="1:6" ht="15" x14ac:dyDescent="0.25">
      <c r="A30" s="4" t="s">
        <v>253</v>
      </c>
      <c r="B30" s="17"/>
      <c r="C30" s="17"/>
      <c r="D30" s="17"/>
      <c r="E30" s="17"/>
      <c r="F30" s="17"/>
    </row>
    <row r="31" spans="1:6" ht="15" x14ac:dyDescent="0.25">
      <c r="A31" s="23" t="s">
        <v>238</v>
      </c>
      <c r="B31" s="24"/>
      <c r="C31" s="24"/>
      <c r="D31" s="24"/>
      <c r="E31" s="24"/>
      <c r="F31" s="24"/>
    </row>
    <row r="32" spans="1:6" ht="15" x14ac:dyDescent="0.25">
      <c r="A32" s="23" t="s">
        <v>242</v>
      </c>
      <c r="B32" s="24"/>
      <c r="C32" s="24"/>
      <c r="D32" s="24"/>
      <c r="E32" s="24"/>
      <c r="F32" s="24"/>
    </row>
    <row r="33" spans="1:6" ht="15" x14ac:dyDescent="0.25">
      <c r="A33" s="23" t="s">
        <v>254</v>
      </c>
      <c r="B33" s="24"/>
      <c r="C33" s="24"/>
      <c r="D33" s="24"/>
      <c r="E33" s="24"/>
      <c r="F33" s="24"/>
    </row>
    <row r="34" spans="1:6" ht="15" x14ac:dyDescent="0.25">
      <c r="A34" s="31"/>
      <c r="B34" s="17"/>
      <c r="C34" s="17"/>
      <c r="D34" s="17"/>
      <c r="E34" s="17"/>
      <c r="F34" s="17"/>
    </row>
    <row r="35" spans="1:6" ht="15" x14ac:dyDescent="0.25">
      <c r="A35" s="4" t="s">
        <v>255</v>
      </c>
      <c r="B35" s="17"/>
      <c r="C35" s="17"/>
      <c r="D35" s="17"/>
      <c r="E35" s="17"/>
      <c r="F35" s="17"/>
    </row>
    <row r="36" spans="1:6" ht="15" x14ac:dyDescent="0.25">
      <c r="A36" s="23" t="s">
        <v>256</v>
      </c>
      <c r="B36" s="24"/>
      <c r="C36" s="24"/>
      <c r="D36" s="24"/>
      <c r="E36" s="24"/>
      <c r="F36" s="24"/>
    </row>
    <row r="37" spans="1:6" ht="15" x14ac:dyDescent="0.25">
      <c r="A37" s="23" t="s">
        <v>257</v>
      </c>
      <c r="B37" s="24"/>
      <c r="C37" s="24"/>
      <c r="D37" s="24"/>
      <c r="E37" s="24"/>
      <c r="F37" s="24"/>
    </row>
    <row r="38" spans="1:6" ht="15" x14ac:dyDescent="0.25">
      <c r="A38" s="23" t="s">
        <v>258</v>
      </c>
      <c r="B38" s="63"/>
      <c r="C38" s="24"/>
      <c r="D38" s="24"/>
      <c r="E38" s="24"/>
      <c r="F38" s="24"/>
    </row>
    <row r="39" spans="1:6" ht="15" x14ac:dyDescent="0.25">
      <c r="A39" s="31"/>
      <c r="B39" s="17"/>
      <c r="C39" s="17"/>
      <c r="D39" s="17"/>
      <c r="E39" s="17"/>
      <c r="F39" s="17"/>
    </row>
    <row r="40" spans="1:6" ht="15" x14ac:dyDescent="0.25">
      <c r="A40" s="4" t="s">
        <v>259</v>
      </c>
      <c r="B40" s="24"/>
      <c r="C40" s="24"/>
      <c r="D40" s="24"/>
      <c r="E40" s="24"/>
      <c r="F40" s="24"/>
    </row>
    <row r="41" spans="1:6" ht="15" x14ac:dyDescent="0.25">
      <c r="A41" s="31"/>
      <c r="B41" s="17"/>
      <c r="C41" s="17"/>
      <c r="D41" s="17"/>
      <c r="E41" s="17"/>
      <c r="F41" s="17"/>
    </row>
    <row r="42" spans="1:6" ht="15" x14ac:dyDescent="0.25">
      <c r="A42" s="4" t="s">
        <v>260</v>
      </c>
      <c r="B42" s="17"/>
      <c r="C42" s="17"/>
      <c r="D42" s="17"/>
      <c r="E42" s="17"/>
      <c r="F42" s="17"/>
    </row>
    <row r="43" spans="1:6" ht="15" x14ac:dyDescent="0.25">
      <c r="A43" s="23" t="s">
        <v>261</v>
      </c>
      <c r="B43" s="24"/>
      <c r="C43" s="24"/>
      <c r="D43" s="24"/>
      <c r="E43" s="24"/>
      <c r="F43" s="24"/>
    </row>
    <row r="44" spans="1:6" ht="15" x14ac:dyDescent="0.25">
      <c r="A44" s="23" t="s">
        <v>262</v>
      </c>
      <c r="B44" s="24"/>
      <c r="C44" s="24"/>
      <c r="D44" s="24"/>
      <c r="E44" s="24"/>
      <c r="F44" s="24"/>
    </row>
    <row r="45" spans="1:6" ht="15" x14ac:dyDescent="0.25">
      <c r="A45" s="23" t="s">
        <v>263</v>
      </c>
      <c r="B45" s="24"/>
      <c r="C45" s="24"/>
      <c r="D45" s="24"/>
      <c r="E45" s="24"/>
      <c r="F45" s="24"/>
    </row>
    <row r="46" spans="1:6" ht="15" x14ac:dyDescent="0.25">
      <c r="A46" s="31"/>
      <c r="B46" s="17"/>
      <c r="C46" s="17"/>
      <c r="D46" s="17"/>
      <c r="E46" s="17"/>
      <c r="F46" s="17"/>
    </row>
    <row r="47" spans="1:6" ht="30" x14ac:dyDescent="0.25">
      <c r="A47" s="4" t="s">
        <v>264</v>
      </c>
      <c r="B47" s="17"/>
      <c r="C47" s="17"/>
      <c r="D47" s="17"/>
      <c r="E47" s="17"/>
      <c r="F47" s="17"/>
    </row>
    <row r="48" spans="1:6" ht="15" x14ac:dyDescent="0.25">
      <c r="A48" s="23" t="s">
        <v>262</v>
      </c>
      <c r="B48" s="62"/>
      <c r="C48" s="62"/>
      <c r="D48" s="62"/>
      <c r="E48" s="62"/>
      <c r="F48" s="62"/>
    </row>
    <row r="49" spans="1:6" ht="15" x14ac:dyDescent="0.25">
      <c r="A49" s="23" t="s">
        <v>263</v>
      </c>
      <c r="B49" s="62"/>
      <c r="C49" s="62"/>
      <c r="D49" s="62"/>
      <c r="E49" s="62"/>
      <c r="F49" s="62"/>
    </row>
    <row r="50" spans="1:6" ht="15" x14ac:dyDescent="0.25">
      <c r="A50" s="31"/>
      <c r="B50" s="17"/>
      <c r="C50" s="17"/>
      <c r="D50" s="17"/>
      <c r="E50" s="17"/>
      <c r="F50" s="17"/>
    </row>
    <row r="51" spans="1:6" ht="15" x14ac:dyDescent="0.25">
      <c r="A51" s="4" t="s">
        <v>265</v>
      </c>
      <c r="B51" s="17"/>
      <c r="C51" s="17"/>
      <c r="D51" s="17"/>
      <c r="E51" s="17"/>
      <c r="F51" s="17"/>
    </row>
    <row r="52" spans="1:6" ht="15" x14ac:dyDescent="0.25">
      <c r="A52" s="23" t="s">
        <v>262</v>
      </c>
      <c r="B52" s="24"/>
      <c r="C52" s="24"/>
      <c r="D52" s="24"/>
      <c r="E52" s="24"/>
      <c r="F52" s="24"/>
    </row>
    <row r="53" spans="1:6" ht="15" x14ac:dyDescent="0.25">
      <c r="A53" s="23" t="s">
        <v>263</v>
      </c>
      <c r="B53" s="24"/>
      <c r="C53" s="24"/>
      <c r="D53" s="24"/>
      <c r="E53" s="24"/>
      <c r="F53" s="24"/>
    </row>
    <row r="54" spans="1:6" ht="15" x14ac:dyDescent="0.25">
      <c r="A54" s="23" t="s">
        <v>266</v>
      </c>
      <c r="B54" s="24"/>
      <c r="C54" s="24"/>
      <c r="D54" s="24"/>
      <c r="E54" s="24"/>
      <c r="F54" s="24"/>
    </row>
    <row r="55" spans="1:6" ht="15" x14ac:dyDescent="0.25">
      <c r="A55" s="31"/>
      <c r="B55" s="17"/>
      <c r="C55" s="17"/>
      <c r="D55" s="17"/>
      <c r="E55" s="17"/>
      <c r="F55" s="17"/>
    </row>
    <row r="56" spans="1:6" ht="44.25" customHeight="1" x14ac:dyDescent="0.25">
      <c r="A56" s="4" t="s">
        <v>267</v>
      </c>
      <c r="B56" s="17"/>
      <c r="C56" s="17"/>
      <c r="D56" s="17"/>
      <c r="E56" s="17"/>
      <c r="F56" s="17"/>
    </row>
    <row r="57" spans="1:6" ht="20.100000000000001" customHeight="1" x14ac:dyDescent="0.25">
      <c r="A57" s="23" t="s">
        <v>262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263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7"/>
      <c r="C59" s="17"/>
      <c r="D59" s="17"/>
      <c r="E59" s="17"/>
      <c r="F59" s="17"/>
    </row>
    <row r="60" spans="1:6" ht="20.100000000000001" customHeight="1" x14ac:dyDescent="0.25">
      <c r="A60" s="4" t="s">
        <v>268</v>
      </c>
      <c r="B60" s="17"/>
      <c r="C60" s="17"/>
      <c r="D60" s="17"/>
      <c r="E60" s="17"/>
      <c r="F60" s="17"/>
    </row>
    <row r="61" spans="1:6" ht="20.100000000000001" customHeight="1" x14ac:dyDescent="0.25">
      <c r="A61" s="23" t="s">
        <v>269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270</v>
      </c>
      <c r="B62" s="63"/>
      <c r="C62" s="24"/>
      <c r="D62" s="24"/>
      <c r="E62" s="24"/>
      <c r="F62" s="24"/>
    </row>
    <row r="63" spans="1:6" ht="20.100000000000001" customHeight="1" x14ac:dyDescent="0.25">
      <c r="A63" s="31"/>
      <c r="B63" s="17"/>
      <c r="C63" s="17"/>
      <c r="D63" s="17"/>
      <c r="E63" s="17"/>
      <c r="F63" s="17"/>
    </row>
    <row r="64" spans="1:6" ht="20.100000000000001" customHeight="1" x14ac:dyDescent="0.25">
      <c r="A64" s="4" t="s">
        <v>271</v>
      </c>
      <c r="B64" s="17"/>
      <c r="C64" s="17"/>
      <c r="D64" s="17"/>
      <c r="E64" s="17"/>
      <c r="F64" s="17"/>
    </row>
    <row r="65" spans="1:6" ht="20.100000000000001" customHeight="1" x14ac:dyDescent="0.25">
      <c r="A65" s="23" t="s">
        <v>272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273</v>
      </c>
      <c r="B66" s="24"/>
      <c r="C66" s="24"/>
      <c r="D66" s="24"/>
      <c r="E66" s="24"/>
      <c r="F66" s="24"/>
    </row>
    <row r="67" spans="1:6" ht="20.100000000000001" customHeight="1" x14ac:dyDescent="0.25">
      <c r="A67" s="59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6a'!Títulos_a_imprimir</vt:lpstr>
      <vt:lpstr>'Formato 6b'!Títulos_a_imprimir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2023-10-23T19:21:18Z</cp:lastPrinted>
  <dcterms:created xsi:type="dcterms:W3CDTF">2023-03-16T22:14:51Z</dcterms:created>
  <dcterms:modified xsi:type="dcterms:W3CDTF">2023-10-31T20:05:07Z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